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autoCompressPictures="0"/>
  <mc:AlternateContent xmlns:mc="http://schemas.openxmlformats.org/markup-compatibility/2006">
    <mc:Choice Requires="x15">
      <x15ac:absPath xmlns:x15ac="http://schemas.microsoft.com/office/spreadsheetml/2010/11/ac" url="https://gizonline-my.sharepoint.com/personal/dewi_laluyan_giz_de/Documents/Contract &amp; PO/SETI 2025/Hydrogen/TenderDoc/"/>
    </mc:Choice>
  </mc:AlternateContent>
  <xr:revisionPtr revIDLastSave="2" documentId="8_{3604D172-858F-428B-B352-15F3EF1B9EAD}" xr6:coauthVersionLast="47" xr6:coauthVersionMax="47" xr10:uidLastSave="{DD5DC05B-74E3-4821-AF2B-8FA3F39F9555}"/>
  <bookViews>
    <workbookView xWindow="-110" yWindow="-110" windowWidth="19420" windowHeight="10300" tabRatio="500" activeTab="1" xr2:uid="{00000000-000D-0000-FFFF-FFFF00000000}"/>
  </bookViews>
  <sheets>
    <sheet name="Main" sheetId="1" r:id="rId1"/>
    <sheet name="Optional" sheetId="2" r:id="rId2"/>
  </sheets>
  <definedNames>
    <definedName name="Info_Euro_Exchange_Rate_July_2024">Main!$A$64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4" i="2" l="1"/>
  <c r="I49" i="2"/>
  <c r="I42" i="2"/>
  <c r="I63" i="1"/>
  <c r="I56" i="1"/>
  <c r="I49" i="1"/>
  <c r="I42" i="1"/>
  <c r="I55" i="1"/>
  <c r="I55" i="2"/>
  <c r="F55" i="2"/>
  <c r="F55" i="1"/>
  <c r="C54" i="1"/>
  <c r="C35" i="1"/>
  <c r="F62" i="2"/>
  <c r="F61" i="1"/>
  <c r="F40" i="2" l="1"/>
  <c r="F47" i="2"/>
  <c r="F40" i="1"/>
  <c r="F47" i="1"/>
  <c r="C35" i="2" l="1"/>
  <c r="F54" i="1" l="1"/>
  <c r="I54" i="1" s="1"/>
  <c r="F53" i="1"/>
  <c r="I53" i="1" s="1"/>
  <c r="F54" i="2"/>
  <c r="I54" i="2" s="1"/>
  <c r="F53" i="2"/>
  <c r="I53" i="2" s="1"/>
  <c r="I57" i="2" l="1"/>
  <c r="F57" i="2"/>
  <c r="F56" i="1"/>
  <c r="L34" i="1"/>
  <c r="L33" i="1"/>
  <c r="L32" i="1"/>
  <c r="L31" i="1"/>
  <c r="L30" i="1"/>
  <c r="L29" i="1"/>
  <c r="L28" i="1"/>
  <c r="L27" i="1"/>
  <c r="L26" i="1"/>
  <c r="L25" i="1"/>
  <c r="L24" i="1"/>
  <c r="L23" i="1"/>
  <c r="L22" i="1"/>
  <c r="F64" i="2" l="1"/>
  <c r="I63" i="2"/>
  <c r="N63" i="2" s="1"/>
  <c r="N64" i="2" s="1"/>
  <c r="I62" i="2"/>
  <c r="F49" i="2"/>
  <c r="F42" i="2"/>
  <c r="F34" i="2"/>
  <c r="F33" i="2"/>
  <c r="F32" i="2"/>
  <c r="F31" i="2"/>
  <c r="F30" i="2"/>
  <c r="F29" i="2"/>
  <c r="F28" i="2"/>
  <c r="F27" i="2"/>
  <c r="F26" i="2"/>
  <c r="F25" i="2"/>
  <c r="F24" i="2"/>
  <c r="K23" i="2"/>
  <c r="J62" i="2" s="1"/>
  <c r="F23" i="2"/>
  <c r="F22" i="2"/>
  <c r="F34" i="1"/>
  <c r="F23" i="1"/>
  <c r="F24" i="1"/>
  <c r="F25" i="1"/>
  <c r="F26" i="1"/>
  <c r="F27" i="1"/>
  <c r="F28" i="1"/>
  <c r="F29" i="1"/>
  <c r="F30" i="1"/>
  <c r="F31" i="1"/>
  <c r="F32" i="1"/>
  <c r="F33" i="1"/>
  <c r="F22" i="1"/>
  <c r="F35" i="2" l="1"/>
  <c r="J63" i="2"/>
  <c r="J64" i="2"/>
  <c r="J42" i="2"/>
  <c r="J49" i="2"/>
  <c r="F35" i="1"/>
  <c r="I35" i="1" s="1"/>
  <c r="I66" i="1" s="1"/>
  <c r="J57" i="2"/>
  <c r="E67" i="2" l="1"/>
  <c r="I67" i="2" s="1"/>
  <c r="I68" i="1" s="1"/>
  <c r="I35" i="2"/>
  <c r="J35" i="2"/>
  <c r="J66" i="2" s="1"/>
  <c r="I62" i="1"/>
  <c r="N63" i="1" s="1"/>
  <c r="I61" i="1"/>
  <c r="J56" i="1" l="1"/>
  <c r="F42" i="1" l="1"/>
  <c r="F63" i="1"/>
  <c r="J62" i="1" l="1"/>
  <c r="J61" i="1"/>
  <c r="J42" i="1"/>
  <c r="F49" i="1"/>
  <c r="E66" i="1" l="1"/>
  <c r="I69" i="1" s="1"/>
  <c r="J49" i="1"/>
  <c r="J63" i="1"/>
  <c r="J35" i="1" l="1"/>
  <c r="J6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0"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7"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4" authorId="0" shapeId="0" xr:uid="{0F11015D-AE44-4971-B753-2C5CC105CDD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1"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9"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0" authorId="0" shapeId="0" xr:uid="{2424922E-76F0-4904-8E5B-1E0CE52D209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7" authorId="0" shapeId="0" xr:uid="{9B6AC176-86CD-41A5-B9A2-0A3BDF0AFE6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4" authorId="0" shapeId="0" xr:uid="{3AF59FA6-E93F-40B8-9695-A5CEB2F6356D}">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1" authorId="0" shapeId="0" xr:uid="{105AF27E-83D9-445D-BCB4-E9663B75553B}">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60" authorId="0" shapeId="0" xr:uid="{9460716E-5DA8-41BA-935F-FE8B62C9FA24}">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sharedStrings.xml><?xml version="1.0" encoding="utf-8"?>
<sst xmlns="http://schemas.openxmlformats.org/spreadsheetml/2006/main" count="289" uniqueCount="73">
  <si>
    <t>M</t>
  </si>
  <si>
    <t xml:space="preserve">Consultant Service for the Development of  
Government Regulation of Hydrogen </t>
  </si>
  <si>
    <t>Project: Sustainable Energy Transition in Indonesia (SETI)</t>
  </si>
  <si>
    <t>Project number: 21.9022.1-003.00</t>
  </si>
  <si>
    <t>Period of assignment: August 2025 - 31.03.2027</t>
  </si>
  <si>
    <t>Country of assignment: Indonesia</t>
  </si>
  <si>
    <t>Currency: IDR</t>
  </si>
  <si>
    <t>Details of Costs</t>
  </si>
  <si>
    <t>Fee (No. 3.1.1 General Terms &amp; Conditions )</t>
  </si>
  <si>
    <t>Description</t>
  </si>
  <si>
    <t>Name of the Expert</t>
  </si>
  <si>
    <t>Quantity up to</t>
  </si>
  <si>
    <t>Unit</t>
  </si>
  <si>
    <t>Costs in IDR per unit</t>
  </si>
  <si>
    <t>Total up to (in IDR)</t>
  </si>
  <si>
    <t>Type of reimbursement</t>
  </si>
  <si>
    <t>Comments</t>
  </si>
  <si>
    <t>Team Leader</t>
  </si>
  <si>
    <t>person days</t>
  </si>
  <si>
    <t>Timesheet is required</t>
  </si>
  <si>
    <t>Expert 1</t>
  </si>
  <si>
    <t>Expert 2</t>
  </si>
  <si>
    <t>Junior Expert Pool 1</t>
  </si>
  <si>
    <t>Junior Expert Pool 2</t>
  </si>
  <si>
    <t>Junior Expert Pool 3</t>
  </si>
  <si>
    <t>Junior Expert Pool 4</t>
  </si>
  <si>
    <t>Junior Expert Pool 5</t>
  </si>
  <si>
    <t>Senior Expert Pool 1</t>
  </si>
  <si>
    <t>Senior Expert Pool 2</t>
  </si>
  <si>
    <t>Senior Expert Pool 3</t>
  </si>
  <si>
    <t>Senior Expert Pool 4</t>
  </si>
  <si>
    <t>Senior Expert Pool 5</t>
  </si>
  <si>
    <t>Total:</t>
  </si>
  <si>
    <t>Overnight accommodation allowance (No. 3.1.2.3 General Terms &amp; Conditions)</t>
  </si>
  <si>
    <t>Name, Given name</t>
  </si>
  <si>
    <t>Country</t>
  </si>
  <si>
    <t>Accommodation</t>
  </si>
  <si>
    <t>indonesia</t>
  </si>
  <si>
    <t>day</t>
  </si>
  <si>
    <t>Against evidence</t>
  </si>
  <si>
    <t>GIZ travel regulation</t>
  </si>
  <si>
    <t>Perdiem (No. 3.1.2.2 General Terms &amp; Conditions)</t>
  </si>
  <si>
    <t>Daily allowance</t>
  </si>
  <si>
    <t>Lumpsum</t>
  </si>
  <si>
    <t>Travel Expenses (no. 3.1.2.1 General Terms &amp; Conditions)</t>
  </si>
  <si>
    <t>Domestic flight, economy class</t>
  </si>
  <si>
    <t>trip</t>
  </si>
  <si>
    <t>Land transport (taxi, train, other public transportation)</t>
  </si>
  <si>
    <t>CO2 compensation</t>
  </si>
  <si>
    <t>Other costs</t>
  </si>
  <si>
    <t>Other costs (no. 3.1.3 General Terms &amp; Conditions)</t>
  </si>
  <si>
    <t>Designation</t>
  </si>
  <si>
    <t>Flexible remuneration</t>
  </si>
  <si>
    <t>Indonesia</t>
  </si>
  <si>
    <t>prior to GIZ Approval</t>
  </si>
  <si>
    <t>Info Euro Exchange June 2025</t>
  </si>
  <si>
    <t>Grand total:</t>
  </si>
  <si>
    <t xml:space="preserve">  </t>
  </si>
  <si>
    <t>Total Main + Optional</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</si>
  <si>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</si>
  <si>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</si>
  <si>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</si>
  <si>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</si>
  <si>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</si>
  <si>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5. All fee/rates shall inclusive the income tax. GIZ is obliged to whithold the income tax and report it to the tax office</t>
  </si>
  <si>
    <t>Name</t>
  </si>
  <si>
    <t>Date</t>
  </si>
  <si>
    <t xml:space="preserve">Signature </t>
  </si>
  <si>
    <t>Prior to GIZ Approval</t>
  </si>
  <si>
    <t>Info Euro Exchange Rate June 2025</t>
  </si>
  <si>
    <t>Price Schedule</t>
  </si>
  <si>
    <t xml:space="preserve">: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</si>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</sst>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 #,##0_);_(* \(#,##0\);_(* &quot;-&quot;_);_(@_)"/>
    <numFmt numFmtId="170" formatCode="_([$Rp-421]* #,##0_);_([$Rp-421]* \(#,##0\);_([$Rp-421]* &quot;-&quot;??_);_(@_)"/>
    <numFmt numFmtId="171" formatCode="_-* #,##0_-;\-* #,##0_-;_-* &quot;-&quot;??_-;_-@_-"/>
    <numFmt numFmtId="172" formatCode="_-[$EUR]\ * #,##0_-;\-[$EUR]\ * #,##0_-;_-[$EUR]\ * &quot;-&quot;_-;_-@_-"/>
    <numFmt numFmtId="173" formatCode="_-[$EUR]\ * #,##0.0_-;\-[$EUR]\ * #,##0.0_-;_-[$EUR]\ * &quot;-&quot;_-;_-@_-"/>
    <numFmt numFmtId="174" formatCode="_-[$EUR]\ * #,##0.00_-;\-[$EUR]\ * #,##0.00_-;_-[$EUR]\ * &quot;-&quot;?_-;_-@_-"/>
    <numFmt numFmtId="175" formatCode="_-[$EUR]\ * #,##0.00_-;\-[$EUR]\ * #,##0.00_-;_-[$EUR]\ * &quot;-&quot;??_-;_-@_-"/>
  </numFmts>
  <fonts count="35" x14ac:knownFonts="1">
    <font>
      <sz val="12"/>
      <color theme="1"/>
      <name val="Calibri"/>
      <family val="2"/>
      <scheme val="minor"/>
    </font>
    <font>
      <sz val="11"/>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b/>
      <sz val="12"/>
      <color theme="1"/>
      <name val="Calibri"/>
      <family val="2"/>
      <scheme val="minor"/>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b/>
      <sz val="10"/>
      <color theme="1"/>
      <name val="Calibri"/>
      <family val="2"/>
      <scheme val="minor"/>
    </font>
    <font>
      <sz val="9"/>
      <color theme="1"/>
      <name val="Calibri"/>
      <family val="2"/>
      <scheme val="minor"/>
    </font>
    <font>
      <b/>
      <sz val="16"/>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0" fontId="5" fillId="0" borderId="0" applyNumberFormat="0" applyFill="0" applyBorder="0" applyAlignment="0" applyProtection="0"/>
  </cellStyleXfs>
  <cellXfs count="153">
    <xf numFmtId="0" fontId="0" fillId="0" borderId="0" xfId="0"/>
    <xf numFmtId="0" fontId="3" fillId="0" borderId="0" xfId="0" applyFont="1"/>
    <xf numFmtId="0" fontId="7" fillId="0" borderId="0" xfId="0" applyFont="1" applyAlignment="1">
      <alignment vertical="top"/>
    </xf>
    <xf numFmtId="0" fontId="8" fillId="0" borderId="0" xfId="0" applyFont="1"/>
    <xf numFmtId="0" fontId="10" fillId="0" borderId="0" xfId="0" applyFont="1"/>
    <xf numFmtId="0" fontId="2" fillId="0" borderId="0" xfId="0" applyFont="1" applyAlignment="1">
      <alignment horizontal="left" vertical="top"/>
    </xf>
    <xf numFmtId="0" fontId="8" fillId="0" borderId="0" xfId="0" applyFont="1" applyAlignment="1" applyProtection="1">
      <alignment horizontal="left" vertical="top"/>
      <protection locked="0"/>
    </xf>
    <xf numFmtId="0" fontId="0" fillId="0" borderId="0" xfId="0" applyAlignment="1">
      <alignment vertical="center" wrapText="1"/>
    </xf>
    <xf numFmtId="0" fontId="9" fillId="0" borderId="0" xfId="0" applyFont="1" applyAlignment="1">
      <alignment vertical="center" wrapText="1"/>
    </xf>
    <xf numFmtId="0" fontId="0" fillId="2" borderId="0" xfId="0" applyFill="1"/>
    <xf numFmtId="0" fontId="17" fillId="2" borderId="0" xfId="0" applyFont="1" applyFill="1"/>
    <xf numFmtId="0" fontId="18" fillId="0" borderId="0" xfId="0" applyFont="1" applyAlignment="1">
      <alignment vertical="center" wrapText="1"/>
    </xf>
    <xf numFmtId="0" fontId="19" fillId="0" borderId="17"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8" fontId="19" fillId="0" borderId="0" xfId="4" applyNumberFormat="1" applyFont="1" applyAlignment="1">
      <alignment vertical="top" wrapText="1"/>
    </xf>
    <xf numFmtId="0" fontId="21" fillId="0" borderId="9" xfId="0" applyFont="1" applyBorder="1" applyAlignment="1">
      <alignment horizontal="left" vertical="center" wrapText="1"/>
    </xf>
    <xf numFmtId="0" fontId="21"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0" xfId="0" applyFont="1"/>
    <xf numFmtId="41" fontId="22" fillId="0" borderId="0" xfId="3" applyFont="1"/>
    <xf numFmtId="0" fontId="23" fillId="0" borderId="2" xfId="0" applyFont="1" applyBorder="1" applyAlignment="1" applyProtection="1">
      <alignment vertical="center" wrapText="1"/>
      <protection locked="0"/>
    </xf>
    <xf numFmtId="0" fontId="23" fillId="0" borderId="1" xfId="0" applyFont="1" applyBorder="1" applyAlignment="1" applyProtection="1">
      <alignment horizontal="center" vertical="center" wrapText="1"/>
      <protection locked="0"/>
    </xf>
    <xf numFmtId="165" fontId="23" fillId="0" borderId="1" xfId="4" applyNumberFormat="1" applyFont="1" applyFill="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41" fontId="22" fillId="0" borderId="0" xfId="0" applyNumberFormat="1" applyFont="1"/>
    <xf numFmtId="0" fontId="21" fillId="0" borderId="11" xfId="0" applyFont="1" applyBorder="1" applyAlignment="1">
      <alignment vertical="center" wrapText="1"/>
    </xf>
    <xf numFmtId="0" fontId="21" fillId="0" borderId="12" xfId="0" applyFont="1" applyBorder="1" applyAlignment="1">
      <alignment horizontal="center" vertical="center" wrapText="1"/>
    </xf>
    <xf numFmtId="165" fontId="21" fillId="0" borderId="12" xfId="4" applyNumberFormat="1" applyFont="1" applyFill="1" applyBorder="1" applyAlignment="1">
      <alignment horizontal="center" vertical="center" wrapText="1"/>
    </xf>
    <xf numFmtId="0" fontId="23" fillId="0" borderId="12" xfId="0" applyFont="1" applyBorder="1" applyAlignment="1">
      <alignment vertical="center" wrapText="1"/>
    </xf>
    <xf numFmtId="0" fontId="20" fillId="0" borderId="12" xfId="0" applyFont="1" applyBorder="1" applyAlignment="1">
      <alignment horizontal="left" vertical="center" wrapText="1"/>
    </xf>
    <xf numFmtId="0" fontId="23" fillId="0" borderId="2" xfId="0" applyFont="1" applyBorder="1" applyAlignment="1">
      <alignment horizontal="left" vertical="center" wrapText="1"/>
    </xf>
    <xf numFmtId="165" fontId="23" fillId="0" borderId="1" xfId="4" applyNumberFormat="1" applyFont="1" applyBorder="1" applyAlignment="1" applyProtection="1">
      <alignment horizontal="center" vertical="center" wrapText="1"/>
      <protection locked="0"/>
    </xf>
    <xf numFmtId="0" fontId="23" fillId="0" borderId="1" xfId="0" applyFont="1" applyBorder="1" applyAlignment="1">
      <alignment horizontal="center" vertical="center" wrapText="1"/>
    </xf>
    <xf numFmtId="0" fontId="23" fillId="0" borderId="1" xfId="0" applyFont="1" applyBorder="1" applyAlignment="1" applyProtection="1">
      <alignment vertical="center" wrapText="1"/>
      <protection locked="0"/>
    </xf>
    <xf numFmtId="166" fontId="21" fillId="0" borderId="12" xfId="4" applyNumberFormat="1" applyFont="1" applyBorder="1" applyAlignment="1">
      <alignment horizontal="center" vertical="center" wrapText="1"/>
    </xf>
    <xf numFmtId="0" fontId="21" fillId="0" borderId="0" xfId="0" applyFont="1" applyAlignment="1">
      <alignment vertical="center" wrapText="1"/>
    </xf>
    <xf numFmtId="0" fontId="21" fillId="0" borderId="0" xfId="0" applyFont="1" applyAlignment="1">
      <alignment horizontal="center" vertical="center" wrapText="1"/>
    </xf>
    <xf numFmtId="166" fontId="21" fillId="0" borderId="0" xfId="4" applyNumberFormat="1" applyFont="1" applyBorder="1" applyAlignment="1">
      <alignment horizontal="center" vertical="center" wrapText="1"/>
    </xf>
    <xf numFmtId="166" fontId="21" fillId="0" borderId="0" xfId="4" applyNumberFormat="1" applyFont="1" applyBorder="1" applyAlignment="1">
      <alignment vertical="center" wrapText="1"/>
    </xf>
    <xf numFmtId="0" fontId="23" fillId="0" borderId="0" xfId="0" applyFont="1" applyAlignment="1">
      <alignment vertical="center" wrapText="1"/>
    </xf>
    <xf numFmtId="0" fontId="20" fillId="0" borderId="0" xfId="0" applyFont="1" applyAlignment="1">
      <alignment horizontal="left" vertical="center" wrapText="1"/>
    </xf>
    <xf numFmtId="0" fontId="20" fillId="0" borderId="16" xfId="0" applyFont="1" applyBorder="1" applyAlignment="1" applyProtection="1">
      <alignment horizontal="left" vertical="center" wrapText="1"/>
      <protection locked="0"/>
    </xf>
    <xf numFmtId="0" fontId="20" fillId="0" borderId="3" xfId="0" applyFont="1" applyBorder="1" applyAlignment="1">
      <alignment horizontal="left" vertical="center" wrapText="1"/>
    </xf>
    <xf numFmtId="167" fontId="21" fillId="0" borderId="0" xfId="0" applyNumberFormat="1" applyFont="1" applyAlignment="1">
      <alignment horizontal="center" vertical="center" wrapText="1"/>
    </xf>
    <xf numFmtId="167" fontId="21" fillId="0" borderId="0" xfId="0" applyNumberFormat="1" applyFont="1" applyAlignment="1">
      <alignment vertical="center" wrapText="1"/>
    </xf>
    <xf numFmtId="0" fontId="14" fillId="0" borderId="9" xfId="0" applyFont="1" applyBorder="1" applyAlignment="1">
      <alignment vertical="center" wrapText="1"/>
    </xf>
    <xf numFmtId="3" fontId="23" fillId="0" borderId="1" xfId="0" applyNumberFormat="1" applyFont="1" applyBorder="1" applyAlignment="1">
      <alignment horizontal="center" vertical="center" wrapText="1"/>
    </xf>
    <xf numFmtId="166" fontId="23" fillId="0" borderId="12" xfId="4" applyNumberFormat="1" applyFont="1" applyBorder="1" applyAlignment="1">
      <alignment vertical="center" wrapText="1"/>
    </xf>
    <xf numFmtId="165" fontId="23" fillId="0" borderId="1" xfId="4" applyNumberFormat="1" applyFont="1" applyFill="1" applyBorder="1" applyAlignment="1">
      <alignment vertical="center" wrapText="1"/>
    </xf>
    <xf numFmtId="165" fontId="21" fillId="0" borderId="12" xfId="4" applyNumberFormat="1" applyFont="1" applyFill="1" applyBorder="1" applyAlignment="1">
      <alignment vertical="center" wrapText="1"/>
    </xf>
    <xf numFmtId="41" fontId="22" fillId="5" borderId="0" xfId="0" applyNumberFormat="1" applyFont="1" applyFill="1"/>
    <xf numFmtId="165" fontId="21" fillId="0" borderId="12" xfId="4" applyNumberFormat="1" applyFont="1" applyBorder="1" applyAlignment="1">
      <alignment vertical="center" wrapText="1"/>
    </xf>
    <xf numFmtId="169" fontId="20" fillId="0" borderId="5" xfId="3" applyNumberFormat="1" applyFont="1" applyBorder="1" applyAlignment="1">
      <alignment vertical="center" wrapText="1"/>
    </xf>
    <xf numFmtId="169" fontId="23" fillId="0" borderId="1" xfId="4" applyNumberFormat="1" applyFont="1" applyBorder="1" applyAlignment="1">
      <alignment vertical="center" wrapText="1"/>
    </xf>
    <xf numFmtId="41" fontId="24" fillId="5" borderId="0" xfId="0" applyNumberFormat="1" applyFont="1" applyFill="1"/>
    <xf numFmtId="0" fontId="20" fillId="2" borderId="2" xfId="0" applyFont="1" applyFill="1" applyBorder="1" applyAlignment="1">
      <alignment vertical="top" wrapText="1"/>
    </xf>
    <xf numFmtId="170" fontId="19" fillId="0" borderId="17" xfId="4" applyNumberFormat="1" applyFont="1" applyBorder="1" applyAlignment="1">
      <alignment horizontal="left" vertical="top" wrapText="1"/>
    </xf>
    <xf numFmtId="165" fontId="21" fillId="0" borderId="0" xfId="4" applyNumberFormat="1" applyFont="1" applyBorder="1" applyAlignment="1">
      <alignment vertical="center" wrapText="1"/>
    </xf>
    <xf numFmtId="41" fontId="22" fillId="6" borderId="0" xfId="0" applyNumberFormat="1" applyFont="1" applyFill="1"/>
    <xf numFmtId="164" fontId="22" fillId="0" borderId="0" xfId="3" applyNumberFormat="1" applyFont="1"/>
    <xf numFmtId="172" fontId="7" fillId="5" borderId="0" xfId="3" applyNumberFormat="1" applyFont="1" applyFill="1" applyAlignment="1"/>
    <xf numFmtId="165" fontId="23" fillId="0" borderId="1" xfId="4" applyNumberFormat="1" applyFont="1" applyFill="1" applyBorder="1" applyAlignment="1" applyProtection="1">
      <alignment horizontal="right" vertical="center" wrapText="1"/>
      <protection locked="0"/>
    </xf>
    <xf numFmtId="0" fontId="23" fillId="0" borderId="1" xfId="0" applyFont="1" applyBorder="1" applyAlignment="1">
      <alignment vertical="center" wrapText="1"/>
    </xf>
    <xf numFmtId="0" fontId="14" fillId="0" borderId="0" xfId="0" applyFont="1"/>
    <xf numFmtId="0" fontId="25" fillId="0" borderId="0" xfId="0" applyFont="1" applyAlignment="1">
      <alignment horizontal="center"/>
    </xf>
    <xf numFmtId="0" fontId="23" fillId="0" borderId="0" xfId="0" applyFont="1"/>
    <xf numFmtId="0" fontId="22" fillId="2" borderId="0" xfId="0" quotePrefix="1" applyFont="1" applyFill="1" applyAlignment="1">
      <alignment horizontal="center" vertical="center" wrapText="1"/>
    </xf>
    <xf numFmtId="0" fontId="22" fillId="0" borderId="0" xfId="0" applyFont="1" applyAlignment="1">
      <alignment horizontal="center" vertical="center" wrapText="1"/>
    </xf>
    <xf numFmtId="0" fontId="26" fillId="0" borderId="0" xfId="0" applyFont="1" applyAlignment="1">
      <alignment horizontal="left" vertical="center"/>
    </xf>
    <xf numFmtId="0" fontId="23" fillId="0" borderId="0" xfId="0" applyFont="1" applyAlignment="1">
      <alignment horizontal="left"/>
    </xf>
    <xf numFmtId="0" fontId="29" fillId="0" borderId="0" xfId="0" applyFont="1" applyAlignment="1">
      <alignment vertical="center"/>
    </xf>
    <xf numFmtId="0" fontId="26" fillId="0" borderId="0" xfId="0" applyFont="1" applyAlignment="1">
      <alignment vertical="center"/>
    </xf>
    <xf numFmtId="0" fontId="23" fillId="0" borderId="0" xfId="0" applyFont="1" applyAlignment="1">
      <alignment vertical="top"/>
    </xf>
    <xf numFmtId="0" fontId="30" fillId="0" borderId="0" xfId="0" applyFont="1" applyAlignment="1">
      <alignment vertical="center" wrapText="1"/>
    </xf>
    <xf numFmtId="0" fontId="9" fillId="0" borderId="0" xfId="0" applyFont="1" applyAlignment="1">
      <alignment horizontal="center" vertical="top"/>
    </xf>
    <xf numFmtId="164" fontId="23" fillId="0" borderId="0" xfId="3" applyNumberFormat="1" applyFont="1"/>
    <xf numFmtId="41" fontId="0" fillId="0" borderId="0" xfId="3" applyFont="1"/>
    <xf numFmtId="164" fontId="0" fillId="0" borderId="0" xfId="3" applyNumberFormat="1" applyFont="1"/>
    <xf numFmtId="0" fontId="8" fillId="0" borderId="0" xfId="0" applyFont="1" applyAlignment="1">
      <alignment horizontal="left"/>
    </xf>
    <xf numFmtId="164" fontId="31" fillId="0" borderId="0" xfId="3" applyNumberFormat="1" applyFont="1"/>
    <xf numFmtId="171" fontId="32" fillId="5" borderId="0" xfId="0" applyNumberFormat="1" applyFont="1" applyFill="1"/>
    <xf numFmtId="171" fontId="32" fillId="5" borderId="0" xfId="0" applyNumberFormat="1" applyFont="1" applyFill="1" applyAlignment="1">
      <alignment horizontal="right" vertical="top"/>
    </xf>
    <xf numFmtId="41" fontId="23" fillId="0" borderId="0" xfId="3" applyFont="1"/>
    <xf numFmtId="41" fontId="9" fillId="0" borderId="0" xfId="3" applyFont="1" applyBorder="1" applyAlignment="1">
      <alignment horizontal="left"/>
    </xf>
    <xf numFmtId="0" fontId="20" fillId="2" borderId="19" xfId="0" applyFont="1" applyFill="1" applyBorder="1" applyAlignment="1">
      <alignment vertical="top" wrapText="1"/>
    </xf>
    <xf numFmtId="0" fontId="23" fillId="0" borderId="5" xfId="0" applyFont="1" applyBorder="1" applyAlignment="1" applyProtection="1">
      <alignment horizontal="center" vertical="center" wrapText="1"/>
      <protection locked="0"/>
    </xf>
    <xf numFmtId="171" fontId="22" fillId="0" borderId="0" xfId="0" applyNumberFormat="1" applyFont="1" applyAlignment="1">
      <alignment horizontal="center"/>
    </xf>
    <xf numFmtId="165" fontId="23" fillId="0" borderId="12" xfId="4" applyNumberFormat="1" applyFont="1" applyBorder="1" applyAlignment="1" applyProtection="1">
      <alignment horizontal="right" vertical="center" wrapText="1"/>
      <protection locked="0"/>
    </xf>
    <xf numFmtId="165" fontId="23" fillId="0" borderId="0" xfId="4" applyNumberFormat="1" applyFont="1" applyBorder="1" applyAlignment="1" applyProtection="1">
      <alignment horizontal="right" vertical="center" wrapText="1"/>
      <protection locked="0"/>
    </xf>
    <xf numFmtId="171" fontId="32" fillId="0" borderId="0" xfId="0" applyNumberFormat="1" applyFont="1"/>
    <xf numFmtId="0" fontId="23" fillId="0" borderId="19" xfId="0" applyFont="1" applyBorder="1" applyAlignment="1">
      <alignment horizontal="left" vertical="center" wrapText="1"/>
    </xf>
    <xf numFmtId="0" fontId="11" fillId="0" borderId="0" xfId="0" applyFont="1"/>
    <xf numFmtId="0" fontId="1" fillId="0" borderId="0" xfId="0" applyFont="1"/>
    <xf numFmtId="164" fontId="1" fillId="0" borderId="0" xfId="3" applyNumberFormat="1" applyFont="1" applyBorder="1"/>
    <xf numFmtId="43" fontId="22" fillId="0" borderId="0" xfId="0" applyNumberFormat="1" applyFont="1" applyAlignment="1">
      <alignment horizontal="right" vertical="top"/>
    </xf>
    <xf numFmtId="0" fontId="5" fillId="0" borderId="0" xfId="5" applyFill="1" applyAlignment="1">
      <alignment horizontal="left" vertical="top"/>
    </xf>
    <xf numFmtId="1" fontId="22" fillId="0" borderId="0" xfId="0" applyNumberFormat="1" applyFont="1"/>
    <xf numFmtId="169" fontId="22" fillId="0" borderId="0" xfId="0" applyNumberFormat="1" applyFont="1"/>
    <xf numFmtId="171" fontId="22" fillId="0" borderId="0" xfId="0" applyNumberFormat="1" applyFont="1"/>
    <xf numFmtId="0" fontId="23" fillId="0" borderId="7" xfId="0" applyFont="1" applyBorder="1" applyAlignment="1" applyProtection="1">
      <alignment horizontal="center" vertical="center" wrapText="1"/>
      <protection locked="0"/>
    </xf>
    <xf numFmtId="0" fontId="23" fillId="0" borderId="19" xfId="0" applyFont="1" applyBorder="1" applyAlignment="1" applyProtection="1">
      <alignment vertical="center" wrapText="1"/>
      <protection locked="0"/>
    </xf>
    <xf numFmtId="0" fontId="23" fillId="0" borderId="20" xfId="0" applyFont="1" applyBorder="1" applyAlignment="1" applyProtection="1">
      <alignment horizontal="center" vertical="center" wrapText="1"/>
      <protection locked="0"/>
    </xf>
    <xf numFmtId="165" fontId="23" fillId="0" borderId="20" xfId="4" applyNumberFormat="1" applyFont="1" applyFill="1" applyBorder="1" applyAlignment="1" applyProtection="1">
      <alignment horizontal="center" vertical="center" wrapText="1"/>
      <protection locked="0"/>
    </xf>
    <xf numFmtId="165" fontId="23" fillId="0" borderId="20" xfId="4" applyNumberFormat="1" applyFont="1" applyFill="1" applyBorder="1" applyAlignment="1" applyProtection="1">
      <alignment horizontal="right" vertical="center" wrapText="1"/>
      <protection locked="0"/>
    </xf>
    <xf numFmtId="0" fontId="23" fillId="0" borderId="20" xfId="0" applyFont="1" applyBorder="1" applyAlignment="1">
      <alignment vertical="center" wrapText="1"/>
    </xf>
    <xf numFmtId="173" fontId="7" fillId="5" borderId="0" xfId="3" applyNumberFormat="1" applyFont="1" applyFill="1" applyAlignment="1"/>
    <xf numFmtId="0" fontId="24" fillId="0" borderId="0" xfId="0" applyFont="1"/>
    <xf numFmtId="43" fontId="22" fillId="0" borderId="0" xfId="4" applyFont="1"/>
    <xf numFmtId="165" fontId="23" fillId="0" borderId="21" xfId="4" applyNumberFormat="1" applyFont="1" applyBorder="1" applyAlignment="1" applyProtection="1">
      <alignment horizontal="center" vertical="center" wrapText="1"/>
      <protection locked="0"/>
    </xf>
    <xf numFmtId="0" fontId="23" fillId="0" borderId="21" xfId="0" applyFont="1" applyBorder="1" applyAlignment="1">
      <alignment horizontal="center" vertical="center" wrapText="1"/>
    </xf>
    <xf numFmtId="165" fontId="23" fillId="0" borderId="21" xfId="4" applyNumberFormat="1" applyFont="1" applyFill="1" applyBorder="1" applyAlignment="1" applyProtection="1">
      <alignment horizontal="right" vertical="center" wrapText="1"/>
      <protection locked="0"/>
    </xf>
    <xf numFmtId="165" fontId="23" fillId="0" borderId="22" xfId="4" applyNumberFormat="1" applyFont="1" applyFill="1" applyBorder="1" applyAlignment="1">
      <alignment vertical="center" wrapText="1"/>
    </xf>
    <xf numFmtId="165" fontId="23" fillId="0" borderId="21" xfId="4" applyNumberFormat="1" applyFont="1" applyBorder="1" applyAlignment="1" applyProtection="1">
      <alignment horizontal="right" vertical="center" wrapText="1"/>
      <protection locked="0"/>
    </xf>
    <xf numFmtId="43" fontId="32" fillId="5" borderId="0" xfId="0" applyNumberFormat="1" applyFont="1" applyFill="1"/>
    <xf numFmtId="164" fontId="22" fillId="0" borderId="0" xfId="0" applyNumberFormat="1" applyFont="1"/>
    <xf numFmtId="2" fontId="22" fillId="0" borderId="0" xfId="0" applyNumberFormat="1" applyFont="1"/>
    <xf numFmtId="174" fontId="24" fillId="0" borderId="0" xfId="0" applyNumberFormat="1" applyFont="1"/>
    <xf numFmtId="171" fontId="33" fillId="0" borderId="0" xfId="0" applyNumberFormat="1" applyFont="1" applyAlignment="1">
      <alignment vertical="center" wrapText="1"/>
    </xf>
    <xf numFmtId="43" fontId="33" fillId="0" borderId="0" xfId="0" applyNumberFormat="1" applyFont="1" applyAlignment="1">
      <alignment vertical="center" wrapText="1"/>
    </xf>
    <xf numFmtId="0" fontId="22" fillId="0" borderId="0" xfId="0" applyFont="1" applyAlignment="1">
      <alignment horizontal="right" vertical="center" wrapText="1"/>
    </xf>
    <xf numFmtId="0" fontId="23" fillId="0" borderId="0" xfId="0" applyFont="1" applyAlignment="1">
      <alignment horizontal="right"/>
    </xf>
    <xf numFmtId="0" fontId="21" fillId="0" borderId="0" xfId="0" applyFont="1"/>
    <xf numFmtId="175" fontId="24" fillId="0" borderId="0" xfId="0" applyNumberFormat="1" applyFont="1" applyAlignment="1">
      <alignment vertical="center" wrapText="1"/>
    </xf>
    <xf numFmtId="165" fontId="0" fillId="0" borderId="0" xfId="0" applyNumberFormat="1" applyAlignment="1">
      <alignment vertical="center" wrapText="1"/>
    </xf>
    <xf numFmtId="43" fontId="22" fillId="0" borderId="0" xfId="0" applyNumberFormat="1" applyFont="1" applyAlignment="1">
      <alignment vertical="center" wrapText="1"/>
    </xf>
    <xf numFmtId="164" fontId="24" fillId="0" borderId="0" xfId="3" applyNumberFormat="1" applyFont="1"/>
    <xf numFmtId="170" fontId="24" fillId="0" borderId="0" xfId="0" applyNumberFormat="1" applyFont="1"/>
    <xf numFmtId="0" fontId="7" fillId="2" borderId="0" xfId="0" applyFont="1" applyFill="1" applyAlignment="1">
      <alignment vertical="top"/>
    </xf>
    <xf numFmtId="0" fontId="23" fillId="0" borderId="16" xfId="0" applyFont="1" applyBorder="1" applyAlignment="1" applyProtection="1">
      <alignment horizontal="left" vertical="center" wrapText="1"/>
      <protection locked="0"/>
    </xf>
    <xf numFmtId="0" fontId="9" fillId="0" borderId="0" xfId="0" applyFont="1" applyAlignment="1">
      <alignment horizontal="center" vertical="top"/>
    </xf>
    <xf numFmtId="0" fontId="34" fillId="0" borderId="0" xfId="0" applyFont="1" applyAlignment="1">
      <alignment horizontal="center" wrapText="1"/>
    </xf>
    <xf numFmtId="0" fontId="34" fillId="0" borderId="0" xfId="0" applyFont="1" applyAlignment="1">
      <alignment horizontal="center"/>
    </xf>
    <xf numFmtId="0" fontId="12" fillId="0" borderId="0" xfId="0" applyFont="1" applyAlignment="1">
      <alignment horizontal="center"/>
    </xf>
    <xf numFmtId="0" fontId="7" fillId="3" borderId="0" xfId="0" applyFont="1" applyFill="1" applyAlignment="1">
      <alignment horizontal="center" vertical="center" wrapText="1"/>
    </xf>
    <xf numFmtId="0" fontId="14" fillId="0" borderId="0" xfId="0" applyFont="1" applyAlignment="1">
      <alignment horizontal="left" vertical="center" wrapText="1"/>
    </xf>
    <xf numFmtId="0" fontId="21" fillId="0" borderId="13" xfId="0" applyFont="1" applyBorder="1" applyAlignment="1">
      <alignment horizontal="left" vertical="center" wrapText="1"/>
    </xf>
    <xf numFmtId="0" fontId="21" fillId="0" borderId="4" xfId="0" applyFont="1" applyBorder="1" applyAlignment="1">
      <alignment horizontal="left" vertical="center" wrapText="1"/>
    </xf>
    <xf numFmtId="0" fontId="21" fillId="0" borderId="10"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23" fillId="0" borderId="18" xfId="0" applyFont="1" applyBorder="1" applyAlignment="1">
      <alignment horizontal="left" vertical="center" wrapText="1"/>
    </xf>
    <xf numFmtId="0" fontId="23" fillId="0" borderId="8" xfId="0" applyFont="1" applyBorder="1" applyAlignment="1">
      <alignment horizontal="left" vertical="center" wrapText="1"/>
    </xf>
    <xf numFmtId="0" fontId="14" fillId="3" borderId="0" xfId="0" applyFont="1" applyFill="1" applyAlignment="1">
      <alignment horizontal="center" vertical="center" wrapText="1"/>
    </xf>
    <xf numFmtId="0" fontId="14" fillId="4" borderId="6" xfId="0" applyFont="1" applyFill="1" applyBorder="1" applyAlignment="1">
      <alignment horizontal="left" vertical="center" wrapText="1"/>
    </xf>
    <xf numFmtId="0" fontId="14" fillId="4" borderId="0" xfId="0" applyFont="1" applyFill="1" applyAlignment="1">
      <alignment horizontal="left"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cellXfs>
  <cellStyles count="6">
    <cellStyle name="Comma" xfId="4" builtinId="3"/>
    <cellStyle name="Comma [0]" xfId="3" builtinId="6"/>
    <cellStyle name="Followed Hyperlink" xfId="2" builtinId="9" hidden="1"/>
    <cellStyle name="Hyperlink" xfId="1" builtinId="8" hidden="1"/>
    <cellStyle name="Hyperlink" xfId="5" builtinId="8"/>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1277471</xdr:colOff>
      <xdr:row>1</xdr:row>
      <xdr:rowOff>211960</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1277471</xdr:colOff>
      <xdr:row>1</xdr:row>
      <xdr:rowOff>211960</xdr:rowOff>
    </xdr:to>
    <xdr:pic>
      <xdr:nvPicPr>
        <xdr:cNvPr id="2" name="image1.jpeg">
          <a:extLst>
            <a:ext uri="{FF2B5EF4-FFF2-40B4-BE49-F238E27FC236}">
              <a16:creationId xmlns:a16="http://schemas.microsoft.com/office/drawing/2014/main" id="{9E26F686-FD5B-4588-B119-7BBBA032875C}"/>
            </a:ext>
          </a:extLst>
        </xdr:cNvPr>
        <xdr:cNvPicPr/>
      </xdr:nvPicPr>
      <xdr:blipFill>
        <a:blip xmlns:r="http://schemas.openxmlformats.org/officeDocument/2006/relationships" r:embed="rId1" cstate="print"/>
        <a:stretch>
          <a:fillRect/>
        </a:stretch>
      </xdr:blipFill>
      <xdr:spPr>
        <a:xfrm>
          <a:off x="112060" y="78443"/>
          <a:ext cx="1165411" cy="331637"/>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ommission.europa.eu/funding-tenders/procedures-guidelines-tenders/information-contractors-and-beneficiaries/exchange-rate-inforeuro_en" TargetMode="External"/><Relationship Id="rId6" Type="http://schemas.openxmlformats.org/officeDocument/2006/relationships/comments" Target="../comments2.xml"/><Relationship Id="rId5" Type="http://schemas.openxmlformats.org/officeDocument/2006/relationships/vmlDrawing" Target="../drawings/vmlDrawing4.v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3"/>
  <sheetViews>
    <sheetView showGridLines="0" zoomScale="70" zoomScaleNormal="70" zoomScalePageLayoutView="72" workbookViewId="0">
      <selection activeCell="M65" sqref="M65"/>
    </sheetView>
  </sheetViews>
  <sheetFormatPr defaultColWidth="11" defaultRowHeight="15.5" x14ac:dyDescent="0.35"/>
  <cols>
    <col min="1" max="1" width="33.75" customWidth="1"/>
    <col min="2" max="2" width="21.5" customWidth="1"/>
    <col min="3" max="3" width="32.75" customWidth="1"/>
    <col min="4" max="4" width="18.25" customWidth="1"/>
    <col min="5" max="5" width="21.5" customWidth="1"/>
    <col min="6" max="6" width="26" customWidth="1"/>
    <col min="7" max="7" width="27.5" customWidth="1"/>
    <col min="8" max="8" width="20.58203125" customWidth="1"/>
    <col min="9" max="9" width="17.08203125" bestFit="1" customWidth="1"/>
    <col min="10" max="10" width="0" hidden="1" customWidth="1"/>
    <col min="11" max="11" width="8.5" bestFit="1" customWidth="1"/>
    <col min="12" max="12" width="13.58203125" bestFit="1" customWidth="1"/>
  </cols>
  <sheetData>
    <row r="1" spans="1:13" x14ac:dyDescent="0.35">
      <c r="D1" t="s">
        <v>0</v>
      </c>
    </row>
    <row r="2" spans="1:13" s="1" customFormat="1" ht="28.5" x14ac:dyDescent="0.65">
      <c r="A2" s="133" t="s">
        <v>70</v>
      </c>
      <c r="B2" s="133"/>
      <c r="C2" s="133"/>
      <c r="D2" s="133"/>
      <c r="E2" s="133"/>
      <c r="F2" s="133"/>
      <c r="G2" s="133"/>
      <c r="H2" s="133"/>
    </row>
    <row r="3" spans="1:13" s="92" customFormat="1" ht="14.5" x14ac:dyDescent="0.35">
      <c r="A3" s="131" t="s">
        <v>1</v>
      </c>
      <c r="B3" s="132"/>
      <c r="C3" s="132"/>
      <c r="D3" s="132"/>
      <c r="E3" s="132"/>
      <c r="F3" s="132"/>
      <c r="G3" s="132"/>
      <c r="H3" s="132"/>
    </row>
    <row r="4" spans="1:13" s="4" customFormat="1" ht="18.75" hidden="1" customHeight="1" x14ac:dyDescent="0.35">
      <c r="A4" s="132"/>
      <c r="B4" s="132"/>
      <c r="C4" s="132"/>
      <c r="D4" s="132"/>
      <c r="E4" s="132"/>
      <c r="F4" s="132"/>
      <c r="G4" s="132"/>
      <c r="H4" s="132"/>
      <c r="I4" s="93"/>
      <c r="J4" s="93"/>
      <c r="K4" s="93"/>
      <c r="L4" s="93"/>
      <c r="M4" s="93"/>
    </row>
    <row r="5" spans="1:13" s="4" customFormat="1" ht="18.75" hidden="1" customHeight="1" x14ac:dyDescent="0.35">
      <c r="A5" s="132"/>
      <c r="B5" s="132"/>
      <c r="C5" s="132"/>
      <c r="D5" s="132"/>
      <c r="E5" s="132"/>
      <c r="F5" s="132"/>
      <c r="G5" s="132"/>
      <c r="H5" s="132"/>
      <c r="I5" s="93"/>
      <c r="J5" s="93"/>
      <c r="K5" s="93"/>
      <c r="L5" s="93"/>
      <c r="M5" s="93"/>
    </row>
    <row r="6" spans="1:13" s="4" customFormat="1" ht="18.75" hidden="1" customHeight="1" x14ac:dyDescent="0.35">
      <c r="A6" s="132"/>
      <c r="B6" s="132"/>
      <c r="C6" s="132"/>
      <c r="D6" s="132"/>
      <c r="E6" s="132"/>
      <c r="F6" s="132"/>
      <c r="G6" s="132"/>
      <c r="H6" s="132"/>
      <c r="I6" s="93"/>
      <c r="J6" s="93"/>
      <c r="K6" s="93"/>
      <c r="L6" s="93"/>
      <c r="M6" s="93"/>
    </row>
    <row r="7" spans="1:13" s="4" customFormat="1" ht="18.75" hidden="1" customHeight="1" x14ac:dyDescent="0.35">
      <c r="A7" s="132"/>
      <c r="B7" s="132"/>
      <c r="C7" s="132"/>
      <c r="D7" s="132"/>
      <c r="E7" s="132"/>
      <c r="F7" s="132"/>
      <c r="G7" s="132"/>
      <c r="H7" s="132"/>
      <c r="I7" s="93"/>
      <c r="J7" s="93"/>
      <c r="K7" s="93"/>
      <c r="L7" s="93"/>
      <c r="M7" s="93"/>
    </row>
    <row r="8" spans="1:13" s="4" customFormat="1" ht="18.75" hidden="1" customHeight="1" x14ac:dyDescent="0.35">
      <c r="A8" s="132"/>
      <c r="B8" s="132"/>
      <c r="C8" s="132"/>
      <c r="D8" s="132"/>
      <c r="E8" s="132"/>
      <c r="F8" s="132"/>
      <c r="G8" s="132"/>
      <c r="H8" s="132"/>
      <c r="I8" s="93"/>
      <c r="J8" s="93"/>
      <c r="K8" s="93"/>
      <c r="L8" s="93"/>
      <c r="M8" s="93"/>
    </row>
    <row r="9" spans="1:13" s="4" customFormat="1" ht="18.75" hidden="1" customHeight="1" x14ac:dyDescent="0.35">
      <c r="A9" s="132"/>
      <c r="B9" s="132"/>
      <c r="C9" s="132"/>
      <c r="D9" s="132"/>
      <c r="E9" s="132"/>
      <c r="F9" s="132"/>
      <c r="G9" s="132"/>
      <c r="H9" s="132"/>
      <c r="I9" s="93"/>
      <c r="J9" s="93"/>
      <c r="K9" s="93"/>
      <c r="L9" s="93"/>
      <c r="M9" s="93"/>
    </row>
    <row r="10" spans="1:13" s="4" customFormat="1" ht="31.5" customHeight="1" x14ac:dyDescent="0.35">
      <c r="A10" s="132"/>
      <c r="B10" s="132"/>
      <c r="C10" s="132"/>
      <c r="D10" s="132"/>
      <c r="E10" s="132"/>
      <c r="F10" s="132"/>
      <c r="G10" s="132"/>
      <c r="H10" s="132"/>
      <c r="I10" s="93"/>
      <c r="J10" s="93"/>
      <c r="K10" s="93"/>
      <c r="L10" s="93"/>
      <c r="M10" s="93"/>
    </row>
    <row r="11" spans="1:13" s="4" customFormat="1" ht="18.75" customHeight="1" x14ac:dyDescent="0.35">
      <c r="A11" s="2" t="s">
        <v>2</v>
      </c>
      <c r="B11" s="2"/>
      <c r="C11" s="5"/>
      <c r="D11" s="5"/>
      <c r="E11" s="5"/>
      <c r="F11" s="5"/>
      <c r="G11" s="93"/>
      <c r="H11" s="93"/>
      <c r="I11" s="93"/>
      <c r="J11" s="93"/>
      <c r="K11" s="93"/>
      <c r="L11" s="93"/>
      <c r="M11" s="93"/>
    </row>
    <row r="12" spans="1:13" s="4" customFormat="1" ht="18.75" customHeight="1" x14ac:dyDescent="0.35">
      <c r="A12" s="2" t="s">
        <v>3</v>
      </c>
      <c r="B12" s="2"/>
      <c r="C12" s="5"/>
      <c r="D12" s="5"/>
      <c r="E12" s="5"/>
      <c r="F12" s="5"/>
      <c r="G12" s="93"/>
      <c r="H12" s="93"/>
      <c r="I12" s="93"/>
      <c r="J12" s="93"/>
      <c r="K12" s="93"/>
      <c r="L12" s="93"/>
      <c r="M12" s="93"/>
    </row>
    <row r="13" spans="1:13" s="4" customFormat="1" ht="18.75" customHeight="1" x14ac:dyDescent="0.35">
      <c r="A13" s="128" t="s">
        <v>4</v>
      </c>
      <c r="B13" s="128"/>
      <c r="C13" s="5"/>
      <c r="D13" s="5"/>
      <c r="E13" s="5"/>
      <c r="F13" s="5"/>
      <c r="G13" s="93"/>
      <c r="H13" s="93"/>
      <c r="I13" s="93"/>
      <c r="J13" s="93"/>
      <c r="K13" s="93"/>
      <c r="L13" s="93"/>
      <c r="M13" s="19"/>
    </row>
    <row r="14" spans="1:13" s="4" customFormat="1" ht="18.75" customHeight="1" x14ac:dyDescent="0.35">
      <c r="A14" s="2" t="s">
        <v>5</v>
      </c>
      <c r="B14" s="2"/>
      <c r="C14" s="5"/>
      <c r="D14" s="5"/>
      <c r="E14" s="5"/>
      <c r="F14" s="5"/>
      <c r="G14" s="93"/>
      <c r="H14" s="93"/>
      <c r="I14" s="93"/>
      <c r="J14" s="93"/>
      <c r="K14" s="93"/>
      <c r="L14" s="93"/>
      <c r="M14" s="19"/>
    </row>
    <row r="15" spans="1:13" s="4" customFormat="1" ht="14.5" x14ac:dyDescent="0.35">
      <c r="A15" s="3" t="s">
        <v>6</v>
      </c>
      <c r="B15" s="3"/>
      <c r="C15" s="6"/>
      <c r="D15" s="130"/>
      <c r="E15" s="130"/>
      <c r="F15" s="130"/>
      <c r="G15" s="93"/>
      <c r="H15" s="93"/>
      <c r="I15" s="93"/>
      <c r="J15" s="93"/>
      <c r="K15" s="93"/>
      <c r="L15" s="93"/>
      <c r="M15" s="60"/>
    </row>
    <row r="16" spans="1:13" s="4" customFormat="1" ht="14.5" x14ac:dyDescent="0.35">
      <c r="A16" s="3"/>
      <c r="B16" s="3"/>
      <c r="C16" s="6"/>
      <c r="D16" s="75"/>
      <c r="E16" s="75"/>
      <c r="F16" s="75"/>
      <c r="G16" s="93"/>
      <c r="H16" s="93"/>
      <c r="I16" s="93"/>
      <c r="J16" s="93"/>
      <c r="K16" s="93"/>
      <c r="L16" s="93"/>
      <c r="M16" s="60"/>
    </row>
    <row r="17" spans="1:13" s="4" customFormat="1" ht="14.5" x14ac:dyDescent="0.35">
      <c r="A17" s="3"/>
      <c r="B17" s="3"/>
      <c r="C17" s="6"/>
      <c r="D17" s="75"/>
      <c r="E17" s="75"/>
      <c r="F17" s="75"/>
      <c r="G17" s="93"/>
      <c r="H17" s="93"/>
      <c r="I17" s="93"/>
      <c r="J17" s="93"/>
      <c r="K17" s="93"/>
      <c r="L17" s="93"/>
      <c r="M17" s="60"/>
    </row>
    <row r="18" spans="1:13" s="4" customFormat="1" ht="14.5" x14ac:dyDescent="0.35">
      <c r="A18" s="84"/>
      <c r="B18" s="79"/>
      <c r="C18" s="79"/>
      <c r="D18" s="79"/>
      <c r="E18" s="79"/>
      <c r="F18" s="79"/>
      <c r="G18" s="93"/>
      <c r="H18" s="94"/>
      <c r="I18" s="93"/>
      <c r="J18" s="93"/>
      <c r="K18" s="93"/>
      <c r="L18" s="93"/>
      <c r="M18" s="93"/>
    </row>
    <row r="19" spans="1:13" s="4" customFormat="1" ht="14.5" x14ac:dyDescent="0.35">
      <c r="A19" s="134" t="s">
        <v>7</v>
      </c>
      <c r="B19" s="134"/>
      <c r="C19" s="134"/>
      <c r="D19" s="134"/>
      <c r="E19" s="134"/>
      <c r="F19" s="134"/>
      <c r="G19" s="134"/>
      <c r="H19" s="134"/>
      <c r="I19" s="93"/>
      <c r="J19" s="93"/>
      <c r="K19" s="93"/>
      <c r="L19" s="93"/>
      <c r="M19" s="93"/>
    </row>
    <row r="20" spans="1:13" s="4" customFormat="1" ht="14.5" x14ac:dyDescent="0.35">
      <c r="A20" s="135" t="s">
        <v>8</v>
      </c>
      <c r="B20" s="135"/>
      <c r="C20" s="135"/>
      <c r="D20" s="135"/>
      <c r="E20" s="135"/>
      <c r="F20" s="135"/>
      <c r="G20" s="135"/>
      <c r="H20" s="135"/>
      <c r="I20" s="93"/>
      <c r="J20" s="93"/>
      <c r="K20" s="93"/>
      <c r="L20" s="93"/>
      <c r="M20" s="93"/>
    </row>
    <row r="21" spans="1:13" s="19" customFormat="1" ht="13" x14ac:dyDescent="0.3">
      <c r="A21" s="16" t="s">
        <v>9</v>
      </c>
      <c r="B21" s="17" t="s">
        <v>10</v>
      </c>
      <c r="C21" s="17" t="s">
        <v>11</v>
      </c>
      <c r="D21" s="18" t="s">
        <v>12</v>
      </c>
      <c r="E21" s="18" t="s">
        <v>13</v>
      </c>
      <c r="F21" s="17" t="s">
        <v>14</v>
      </c>
      <c r="G21" s="17" t="s">
        <v>15</v>
      </c>
      <c r="H21" s="17" t="s">
        <v>16</v>
      </c>
      <c r="K21" s="20"/>
    </row>
    <row r="22" spans="1:13" s="19" customFormat="1" ht="13" x14ac:dyDescent="0.3">
      <c r="A22" s="21" t="s">
        <v>17</v>
      </c>
      <c r="B22" s="22"/>
      <c r="C22" s="23">
        <v>60</v>
      </c>
      <c r="D22" s="22" t="s">
        <v>18</v>
      </c>
      <c r="E22" s="62"/>
      <c r="F22" s="49">
        <f>C22*E22</f>
        <v>0</v>
      </c>
      <c r="G22" s="63"/>
      <c r="H22" s="24" t="s">
        <v>19</v>
      </c>
      <c r="L22" s="108">
        <f t="shared" ref="L22:L34" si="0">E22/$B$64</f>
        <v>0</v>
      </c>
    </row>
    <row r="23" spans="1:13" s="19" customFormat="1" ht="13" x14ac:dyDescent="0.3">
      <c r="A23" s="21" t="s">
        <v>20</v>
      </c>
      <c r="B23" s="22"/>
      <c r="C23" s="23">
        <v>50</v>
      </c>
      <c r="D23" s="22" t="s">
        <v>18</v>
      </c>
      <c r="E23" s="62"/>
      <c r="F23" s="49">
        <f t="shared" ref="F23:F34" si="1">C23*E23</f>
        <v>0</v>
      </c>
      <c r="G23" s="63"/>
      <c r="H23" s="24" t="s">
        <v>19</v>
      </c>
      <c r="K23" s="25"/>
      <c r="L23" s="108">
        <f t="shared" si="0"/>
        <v>0</v>
      </c>
    </row>
    <row r="24" spans="1:13" s="19" customFormat="1" ht="13" x14ac:dyDescent="0.3">
      <c r="A24" s="21" t="s">
        <v>21</v>
      </c>
      <c r="B24" s="22"/>
      <c r="C24" s="23">
        <v>50</v>
      </c>
      <c r="D24" s="22" t="s">
        <v>18</v>
      </c>
      <c r="E24" s="62"/>
      <c r="F24" s="49">
        <f t="shared" si="1"/>
        <v>0</v>
      </c>
      <c r="G24" s="63"/>
      <c r="H24" s="24" t="s">
        <v>19</v>
      </c>
      <c r="K24" s="25"/>
      <c r="L24" s="108">
        <f t="shared" si="0"/>
        <v>0</v>
      </c>
    </row>
    <row r="25" spans="1:13" s="19" customFormat="1" ht="13.5" customHeight="1" x14ac:dyDescent="0.3">
      <c r="A25" s="101" t="s">
        <v>22</v>
      </c>
      <c r="B25" s="102"/>
      <c r="C25" s="103">
        <v>60</v>
      </c>
      <c r="D25" s="102" t="s">
        <v>18</v>
      </c>
      <c r="E25" s="104"/>
      <c r="F25" s="49">
        <f t="shared" si="1"/>
        <v>0</v>
      </c>
      <c r="G25" s="105"/>
      <c r="H25" s="24" t="s">
        <v>19</v>
      </c>
      <c r="K25" s="25"/>
      <c r="L25" s="108">
        <f t="shared" si="0"/>
        <v>0</v>
      </c>
    </row>
    <row r="26" spans="1:13" s="19" customFormat="1" ht="13" hidden="1" x14ac:dyDescent="0.3">
      <c r="A26" s="101" t="s">
        <v>23</v>
      </c>
      <c r="B26" s="102"/>
      <c r="C26" s="103"/>
      <c r="D26" s="102" t="s">
        <v>18</v>
      </c>
      <c r="E26" s="104"/>
      <c r="F26" s="49">
        <f>C26*E26</f>
        <v>0</v>
      </c>
      <c r="G26" s="105"/>
      <c r="H26" s="24" t="s">
        <v>19</v>
      </c>
      <c r="K26" s="25"/>
      <c r="L26" s="108">
        <f t="shared" si="0"/>
        <v>0</v>
      </c>
    </row>
    <row r="27" spans="1:13" s="19" customFormat="1" ht="13" hidden="1" x14ac:dyDescent="0.3">
      <c r="A27" s="101" t="s">
        <v>24</v>
      </c>
      <c r="B27" s="102"/>
      <c r="C27" s="103"/>
      <c r="D27" s="102" t="s">
        <v>18</v>
      </c>
      <c r="E27" s="104"/>
      <c r="F27" s="49">
        <f>C27*E27</f>
        <v>0</v>
      </c>
      <c r="G27" s="105"/>
      <c r="H27" s="24" t="s">
        <v>19</v>
      </c>
      <c r="K27" s="25"/>
      <c r="L27" s="108">
        <f t="shared" si="0"/>
        <v>0</v>
      </c>
    </row>
    <row r="28" spans="1:13" s="19" customFormat="1" ht="13" hidden="1" x14ac:dyDescent="0.3">
      <c r="A28" s="101" t="s">
        <v>25</v>
      </c>
      <c r="B28" s="102"/>
      <c r="C28" s="103"/>
      <c r="D28" s="102" t="s">
        <v>18</v>
      </c>
      <c r="E28" s="104"/>
      <c r="F28" s="49">
        <f>C28*E28</f>
        <v>0</v>
      </c>
      <c r="G28" s="105"/>
      <c r="H28" s="24" t="s">
        <v>19</v>
      </c>
      <c r="K28" s="25"/>
      <c r="L28" s="108">
        <f t="shared" si="0"/>
        <v>0</v>
      </c>
    </row>
    <row r="29" spans="1:13" s="19" customFormat="1" ht="13" hidden="1" x14ac:dyDescent="0.3">
      <c r="A29" s="101" t="s">
        <v>26</v>
      </c>
      <c r="B29" s="102"/>
      <c r="C29" s="103"/>
      <c r="D29" s="102" t="s">
        <v>18</v>
      </c>
      <c r="E29" s="104"/>
      <c r="F29" s="49">
        <f>C29*E29</f>
        <v>0</v>
      </c>
      <c r="G29" s="105"/>
      <c r="H29" s="24" t="s">
        <v>19</v>
      </c>
      <c r="K29" s="25"/>
      <c r="L29" s="108">
        <f t="shared" si="0"/>
        <v>0</v>
      </c>
    </row>
    <row r="30" spans="1:13" s="19" customFormat="1" ht="13" x14ac:dyDescent="0.3">
      <c r="A30" s="101" t="s">
        <v>27</v>
      </c>
      <c r="B30" s="102"/>
      <c r="C30" s="103">
        <v>60</v>
      </c>
      <c r="D30" s="102" t="s">
        <v>18</v>
      </c>
      <c r="E30" s="104"/>
      <c r="F30" s="49">
        <f t="shared" si="1"/>
        <v>0</v>
      </c>
      <c r="G30" s="105"/>
      <c r="H30" s="24" t="s">
        <v>19</v>
      </c>
      <c r="K30" s="25"/>
      <c r="L30" s="108">
        <f t="shared" si="0"/>
        <v>0</v>
      </c>
    </row>
    <row r="31" spans="1:13" s="19" customFormat="1" ht="13" hidden="1" x14ac:dyDescent="0.3">
      <c r="A31" s="101" t="s">
        <v>28</v>
      </c>
      <c r="B31" s="102"/>
      <c r="C31" s="103"/>
      <c r="D31" s="102" t="s">
        <v>18</v>
      </c>
      <c r="E31" s="104"/>
      <c r="F31" s="49">
        <f t="shared" si="1"/>
        <v>0</v>
      </c>
      <c r="G31" s="105"/>
      <c r="H31" s="24" t="s">
        <v>19</v>
      </c>
      <c r="K31" s="25"/>
      <c r="L31" s="108">
        <f t="shared" si="0"/>
        <v>0</v>
      </c>
    </row>
    <row r="32" spans="1:13" s="19" customFormat="1" ht="13" hidden="1" x14ac:dyDescent="0.3">
      <c r="A32" s="101" t="s">
        <v>29</v>
      </c>
      <c r="B32" s="102"/>
      <c r="C32" s="103"/>
      <c r="D32" s="102" t="s">
        <v>18</v>
      </c>
      <c r="E32" s="104"/>
      <c r="F32" s="49">
        <f t="shared" si="1"/>
        <v>0</v>
      </c>
      <c r="G32" s="105"/>
      <c r="H32" s="24" t="s">
        <v>19</v>
      </c>
      <c r="K32" s="25"/>
      <c r="L32" s="108">
        <f t="shared" si="0"/>
        <v>0</v>
      </c>
    </row>
    <row r="33" spans="1:13" s="19" customFormat="1" ht="13" hidden="1" x14ac:dyDescent="0.3">
      <c r="A33" s="101" t="s">
        <v>30</v>
      </c>
      <c r="B33" s="102"/>
      <c r="C33" s="103"/>
      <c r="D33" s="102" t="s">
        <v>18</v>
      </c>
      <c r="E33" s="104"/>
      <c r="F33" s="49">
        <f t="shared" si="1"/>
        <v>0</v>
      </c>
      <c r="G33" s="105"/>
      <c r="H33" s="24" t="s">
        <v>19</v>
      </c>
      <c r="K33" s="25"/>
      <c r="L33" s="108">
        <f t="shared" si="0"/>
        <v>0</v>
      </c>
    </row>
    <row r="34" spans="1:13" s="19" customFormat="1" ht="13" hidden="1" x14ac:dyDescent="0.3">
      <c r="A34" s="101" t="s">
        <v>31</v>
      </c>
      <c r="B34" s="102"/>
      <c r="C34" s="103"/>
      <c r="D34" s="102" t="s">
        <v>18</v>
      </c>
      <c r="E34" s="104"/>
      <c r="F34" s="49">
        <f t="shared" si="1"/>
        <v>0</v>
      </c>
      <c r="G34" s="105"/>
      <c r="H34" s="24" t="s">
        <v>19</v>
      </c>
      <c r="K34" s="25"/>
      <c r="L34" s="108">
        <f t="shared" si="0"/>
        <v>0</v>
      </c>
    </row>
    <row r="35" spans="1:13" s="19" customFormat="1" ht="13" x14ac:dyDescent="0.3">
      <c r="A35" s="26" t="s">
        <v>32</v>
      </c>
      <c r="B35" s="27"/>
      <c r="C35" s="28">
        <f>SUM(C22:C34)</f>
        <v>280</v>
      </c>
      <c r="D35" s="27" t="s">
        <v>18</v>
      </c>
      <c r="E35" s="28"/>
      <c r="F35" s="50">
        <f>SUM(F22:F34)</f>
        <v>0</v>
      </c>
      <c r="G35" s="29"/>
      <c r="H35" s="30"/>
      <c r="I35" s="81">
        <f>F35/B64</f>
        <v>0</v>
      </c>
      <c r="J35" s="59" t="e">
        <f>F35/K23</f>
        <v>#DIV/0!</v>
      </c>
    </row>
    <row r="36" spans="1:13" s="19" customFormat="1" ht="13" x14ac:dyDescent="0.3">
      <c r="A36" s="36"/>
      <c r="B36" s="37"/>
      <c r="C36" s="38"/>
      <c r="D36" s="37"/>
      <c r="E36" s="38"/>
      <c r="F36" s="39"/>
      <c r="G36" s="40"/>
      <c r="H36" s="41"/>
    </row>
    <row r="37" spans="1:13" s="19" customFormat="1" ht="13" x14ac:dyDescent="0.3">
      <c r="A37" s="135" t="s">
        <v>33</v>
      </c>
      <c r="B37" s="135"/>
      <c r="C37" s="135"/>
      <c r="D37" s="135"/>
      <c r="E37" s="135"/>
      <c r="F37" s="135"/>
      <c r="G37" s="135"/>
      <c r="H37" s="135"/>
    </row>
    <row r="38" spans="1:13" s="19" customFormat="1" ht="13" x14ac:dyDescent="0.3">
      <c r="A38" s="136" t="s">
        <v>34</v>
      </c>
      <c r="B38" s="138" t="s">
        <v>35</v>
      </c>
      <c r="C38" s="138" t="s">
        <v>11</v>
      </c>
      <c r="D38" s="144" t="s">
        <v>12</v>
      </c>
      <c r="E38" s="142" t="s">
        <v>13</v>
      </c>
      <c r="F38" s="140" t="s">
        <v>14</v>
      </c>
      <c r="G38" s="138" t="s">
        <v>15</v>
      </c>
      <c r="H38" s="151" t="s">
        <v>16</v>
      </c>
    </row>
    <row r="39" spans="1:13" s="19" customFormat="1" ht="13" x14ac:dyDescent="0.3">
      <c r="A39" s="137"/>
      <c r="B39" s="139"/>
      <c r="C39" s="139"/>
      <c r="D39" s="145"/>
      <c r="E39" s="143"/>
      <c r="F39" s="141"/>
      <c r="G39" s="139"/>
      <c r="H39" s="152"/>
    </row>
    <row r="40" spans="1:13" s="19" customFormat="1" ht="15.75" customHeight="1" x14ac:dyDescent="0.3">
      <c r="A40" s="91" t="s">
        <v>36</v>
      </c>
      <c r="B40" s="22" t="s">
        <v>37</v>
      </c>
      <c r="C40" s="109">
        <v>80</v>
      </c>
      <c r="D40" s="110" t="s">
        <v>38</v>
      </c>
      <c r="E40" s="111">
        <v>1000000</v>
      </c>
      <c r="F40" s="112">
        <f>E40*C40</f>
        <v>80000000</v>
      </c>
      <c r="G40" s="34" t="s">
        <v>39</v>
      </c>
      <c r="H40" s="42" t="s">
        <v>40</v>
      </c>
    </row>
    <row r="41" spans="1:13" s="19" customFormat="1" ht="15" customHeight="1" x14ac:dyDescent="0.3">
      <c r="A41" s="31"/>
      <c r="B41" s="22"/>
      <c r="C41" s="32"/>
      <c r="D41" s="33"/>
      <c r="E41" s="62"/>
      <c r="F41" s="49"/>
      <c r="G41" s="34"/>
      <c r="H41" s="42"/>
    </row>
    <row r="42" spans="1:13" s="19" customFormat="1" ht="13" x14ac:dyDescent="0.3">
      <c r="A42" s="26" t="s">
        <v>32</v>
      </c>
      <c r="B42" s="27"/>
      <c r="C42" s="35"/>
      <c r="D42" s="27"/>
      <c r="E42" s="35"/>
      <c r="F42" s="52">
        <f>SUM(F40:F41)</f>
        <v>80000000</v>
      </c>
      <c r="G42" s="29"/>
      <c r="H42" s="43"/>
      <c r="I42" s="81">
        <f>F42/B64</f>
        <v>4326.5671231735805</v>
      </c>
      <c r="J42" s="59" t="e">
        <f>F42/K23</f>
        <v>#DIV/0!</v>
      </c>
    </row>
    <row r="43" spans="1:13" s="19" customFormat="1" ht="13" x14ac:dyDescent="0.3">
      <c r="A43" s="36"/>
      <c r="B43" s="37"/>
      <c r="C43" s="38"/>
      <c r="D43" s="37"/>
      <c r="E43" s="38"/>
      <c r="F43" s="58"/>
      <c r="G43" s="40"/>
      <c r="H43" s="41"/>
      <c r="J43" s="25"/>
    </row>
    <row r="44" spans="1:13" s="19" customFormat="1" ht="13" x14ac:dyDescent="0.3">
      <c r="A44" s="135" t="s">
        <v>41</v>
      </c>
      <c r="B44" s="135"/>
      <c r="C44" s="135"/>
      <c r="D44" s="135"/>
      <c r="E44" s="135"/>
      <c r="F44" s="135"/>
      <c r="G44" s="135"/>
      <c r="H44" s="135"/>
    </row>
    <row r="45" spans="1:13" s="19" customFormat="1" ht="13" x14ac:dyDescent="0.3">
      <c r="A45" s="136" t="s">
        <v>34</v>
      </c>
      <c r="B45" s="138" t="s">
        <v>35</v>
      </c>
      <c r="C45" s="138" t="s">
        <v>11</v>
      </c>
      <c r="D45" s="144" t="s">
        <v>12</v>
      </c>
      <c r="E45" s="142" t="s">
        <v>13</v>
      </c>
      <c r="F45" s="140" t="s">
        <v>14</v>
      </c>
      <c r="G45" s="138" t="s">
        <v>15</v>
      </c>
      <c r="H45" s="151" t="s">
        <v>16</v>
      </c>
    </row>
    <row r="46" spans="1:13" s="19" customFormat="1" ht="13" x14ac:dyDescent="0.3">
      <c r="A46" s="137"/>
      <c r="B46" s="139"/>
      <c r="C46" s="139"/>
      <c r="D46" s="145"/>
      <c r="E46" s="143"/>
      <c r="F46" s="141"/>
      <c r="G46" s="139"/>
      <c r="H46" s="152"/>
    </row>
    <row r="47" spans="1:13" s="19" customFormat="1" ht="15.75" customHeight="1" x14ac:dyDescent="0.3">
      <c r="A47" s="91" t="s">
        <v>42</v>
      </c>
      <c r="B47" s="22" t="s">
        <v>37</v>
      </c>
      <c r="C47" s="109">
        <v>144</v>
      </c>
      <c r="D47" s="110" t="s">
        <v>38</v>
      </c>
      <c r="E47" s="113">
        <v>530000</v>
      </c>
      <c r="F47" s="112">
        <f>E47*C47</f>
        <v>76320000</v>
      </c>
      <c r="G47" s="34" t="s">
        <v>43</v>
      </c>
      <c r="H47" s="42" t="s">
        <v>40</v>
      </c>
      <c r="M47" s="97"/>
    </row>
    <row r="48" spans="1:13" s="19" customFormat="1" ht="15" customHeight="1" x14ac:dyDescent="0.3">
      <c r="A48" s="31"/>
      <c r="B48" s="22"/>
      <c r="C48" s="32"/>
      <c r="D48" s="33"/>
      <c r="E48" s="62"/>
      <c r="F48" s="49"/>
      <c r="G48" s="34"/>
      <c r="H48" s="42"/>
    </row>
    <row r="49" spans="1:14" s="19" customFormat="1" ht="13" x14ac:dyDescent="0.3">
      <c r="A49" s="26" t="s">
        <v>32</v>
      </c>
      <c r="B49" s="27"/>
      <c r="C49" s="35"/>
      <c r="D49" s="27"/>
      <c r="E49" s="35"/>
      <c r="F49" s="52">
        <f>SUM(F47:F48)</f>
        <v>76320000</v>
      </c>
      <c r="G49" s="29"/>
      <c r="H49" s="43"/>
      <c r="I49" s="81">
        <f>F49/B64</f>
        <v>4127.5450355075955</v>
      </c>
      <c r="J49" s="59" t="e">
        <f>F49/K23</f>
        <v>#DIV/0!</v>
      </c>
    </row>
    <row r="50" spans="1:14" s="19" customFormat="1" ht="13" x14ac:dyDescent="0.3">
      <c r="A50" s="36"/>
      <c r="B50" s="37"/>
      <c r="C50" s="37"/>
      <c r="D50" s="37"/>
      <c r="E50" s="44"/>
      <c r="F50" s="45"/>
      <c r="G50" s="40"/>
      <c r="H50" s="41"/>
    </row>
    <row r="51" spans="1:14" s="19" customFormat="1" ht="13" x14ac:dyDescent="0.3">
      <c r="A51" s="150" t="s">
        <v>44</v>
      </c>
      <c r="B51" s="150"/>
      <c r="C51" s="150"/>
      <c r="D51" s="150"/>
      <c r="E51" s="150"/>
      <c r="F51" s="150"/>
      <c r="G51" s="150"/>
      <c r="H51" s="150"/>
    </row>
    <row r="52" spans="1:14" s="19" customFormat="1" ht="13" x14ac:dyDescent="0.3">
      <c r="A52" s="16" t="s">
        <v>34</v>
      </c>
      <c r="B52" s="17" t="s">
        <v>35</v>
      </c>
      <c r="C52" s="17" t="s">
        <v>11</v>
      </c>
      <c r="D52" s="18" t="s">
        <v>12</v>
      </c>
      <c r="E52" s="18" t="s">
        <v>13</v>
      </c>
      <c r="F52" s="17" t="s">
        <v>14</v>
      </c>
      <c r="G52" s="17" t="s">
        <v>15</v>
      </c>
      <c r="H52" s="17" t="s">
        <v>16</v>
      </c>
    </row>
    <row r="53" spans="1:14" s="19" customFormat="1" ht="19" customHeight="1" x14ac:dyDescent="0.3">
      <c r="A53" s="31" t="s">
        <v>45</v>
      </c>
      <c r="B53" s="86" t="s">
        <v>37</v>
      </c>
      <c r="C53" s="109">
        <v>16</v>
      </c>
      <c r="D53" s="110" t="s">
        <v>46</v>
      </c>
      <c r="E53" s="111">
        <v>3500000</v>
      </c>
      <c r="F53" s="112">
        <f>E53*C53</f>
        <v>56000000</v>
      </c>
      <c r="G53" s="34" t="s">
        <v>39</v>
      </c>
      <c r="H53" s="42" t="s">
        <v>40</v>
      </c>
      <c r="I53" s="87">
        <f>F53/$B$64</f>
        <v>3028.5969862215061</v>
      </c>
      <c r="M53" s="60"/>
    </row>
    <row r="54" spans="1:14" s="19" customFormat="1" ht="33" customHeight="1" x14ac:dyDescent="0.3">
      <c r="A54" s="91" t="s">
        <v>47</v>
      </c>
      <c r="B54" s="22" t="s">
        <v>37</v>
      </c>
      <c r="C54" s="109">
        <f>24+16</f>
        <v>40</v>
      </c>
      <c r="D54" s="110" t="s">
        <v>46</v>
      </c>
      <c r="E54" s="111">
        <v>1000000</v>
      </c>
      <c r="F54" s="112">
        <f>E54*C54</f>
        <v>40000000</v>
      </c>
      <c r="G54" s="34" t="s">
        <v>39</v>
      </c>
      <c r="H54" s="42" t="s">
        <v>40</v>
      </c>
      <c r="I54" s="87">
        <f>F54/$B$64</f>
        <v>2163.2835615867903</v>
      </c>
      <c r="M54" s="60"/>
    </row>
    <row r="55" spans="1:14" s="19" customFormat="1" ht="15.75" customHeight="1" x14ac:dyDescent="0.3">
      <c r="A55" s="91" t="s">
        <v>48</v>
      </c>
      <c r="B55" s="22" t="s">
        <v>37</v>
      </c>
      <c r="C55" s="109">
        <v>32</v>
      </c>
      <c r="D55" s="110" t="s">
        <v>46</v>
      </c>
      <c r="E55" s="113">
        <v>924521</v>
      </c>
      <c r="F55" s="112">
        <f>E55*C55</f>
        <v>29584672</v>
      </c>
      <c r="G55" s="34" t="s">
        <v>39</v>
      </c>
      <c r="H55" s="129" t="s">
        <v>40</v>
      </c>
      <c r="I55" s="87">
        <f>F55/$B$64</f>
        <v>1600.0008653134246</v>
      </c>
      <c r="M55" s="115"/>
    </row>
    <row r="56" spans="1:14" s="19" customFormat="1" ht="13" x14ac:dyDescent="0.3">
      <c r="A56" s="26" t="s">
        <v>32</v>
      </c>
      <c r="B56" s="27"/>
      <c r="C56" s="35"/>
      <c r="D56" s="27"/>
      <c r="E56" s="88"/>
      <c r="F56" s="52">
        <f>SUM(F53:F55)</f>
        <v>125584672</v>
      </c>
      <c r="G56" s="29"/>
      <c r="H56" s="30"/>
      <c r="I56" s="81">
        <f>F56/B64</f>
        <v>6791.8814131217214</v>
      </c>
      <c r="J56" s="59" t="e">
        <f>F56/K24</f>
        <v>#DIV/0!</v>
      </c>
    </row>
    <row r="57" spans="1:14" s="19" customFormat="1" ht="13" x14ac:dyDescent="0.3">
      <c r="A57" s="36"/>
      <c r="B57" s="37"/>
      <c r="C57" s="38"/>
      <c r="D57" s="37"/>
      <c r="E57" s="89"/>
      <c r="F57" s="58"/>
      <c r="G57" s="40"/>
      <c r="H57" s="41"/>
      <c r="I57" s="90"/>
      <c r="J57" s="59"/>
    </row>
    <row r="58" spans="1:14" s="19" customFormat="1" ht="13" x14ac:dyDescent="0.3">
      <c r="A58" s="148" t="s">
        <v>49</v>
      </c>
      <c r="B58" s="148"/>
      <c r="C58" s="148"/>
      <c r="D58" s="148"/>
      <c r="E58" s="148"/>
      <c r="F58" s="148"/>
      <c r="G58" s="148"/>
      <c r="H58" s="148"/>
    </row>
    <row r="59" spans="1:14" s="19" customFormat="1" ht="13" x14ac:dyDescent="0.3">
      <c r="A59" s="149" t="s">
        <v>50</v>
      </c>
      <c r="B59" s="149"/>
      <c r="C59" s="149"/>
      <c r="D59" s="149"/>
      <c r="E59" s="149"/>
      <c r="F59" s="149"/>
      <c r="G59" s="149"/>
      <c r="H59" s="149"/>
    </row>
    <row r="60" spans="1:14" s="19" customFormat="1" ht="13" x14ac:dyDescent="0.3">
      <c r="A60" s="46" t="s">
        <v>51</v>
      </c>
      <c r="B60" s="17" t="s">
        <v>35</v>
      </c>
      <c r="C60" s="17" t="s">
        <v>11</v>
      </c>
      <c r="D60" s="18" t="s">
        <v>12</v>
      </c>
      <c r="E60" s="18" t="s">
        <v>13</v>
      </c>
      <c r="F60" s="17" t="s">
        <v>14</v>
      </c>
      <c r="G60" s="17" t="s">
        <v>15</v>
      </c>
      <c r="H60" s="18" t="s">
        <v>16</v>
      </c>
    </row>
    <row r="61" spans="1:14" s="19" customFormat="1" ht="18" customHeight="1" x14ac:dyDescent="0.3">
      <c r="A61" s="85" t="s">
        <v>52</v>
      </c>
      <c r="B61" s="100" t="s">
        <v>53</v>
      </c>
      <c r="C61" s="22">
        <v>1</v>
      </c>
      <c r="D61" s="47"/>
      <c r="E61" s="53">
        <v>178000000</v>
      </c>
      <c r="F61" s="112">
        <f>E61*C61</f>
        <v>178000000</v>
      </c>
      <c r="G61" s="34" t="s">
        <v>39</v>
      </c>
      <c r="H61" s="24" t="s">
        <v>54</v>
      </c>
      <c r="I61" s="95">
        <f>F61/B64</f>
        <v>9626.6118490612153</v>
      </c>
      <c r="J61" s="51" t="e">
        <f>F61/K23</f>
        <v>#DIV/0!</v>
      </c>
      <c r="N61" s="98"/>
    </row>
    <row r="62" spans="1:14" s="19" customFormat="1" ht="15.75" customHeight="1" x14ac:dyDescent="0.3">
      <c r="A62" s="56"/>
      <c r="B62" s="100"/>
      <c r="C62" s="22"/>
      <c r="D62" s="47"/>
      <c r="E62" s="53"/>
      <c r="F62" s="54"/>
      <c r="G62" s="34"/>
      <c r="H62" s="24"/>
      <c r="I62" s="95">
        <f>F62/B64</f>
        <v>0</v>
      </c>
      <c r="J62" s="51" t="e">
        <f>F62/K23</f>
        <v>#DIV/0!</v>
      </c>
      <c r="N62" s="99"/>
    </row>
    <row r="63" spans="1:14" s="19" customFormat="1" ht="18" customHeight="1" x14ac:dyDescent="0.3">
      <c r="A63" s="26" t="s">
        <v>32</v>
      </c>
      <c r="B63" s="146"/>
      <c r="C63" s="147"/>
      <c r="D63" s="29"/>
      <c r="E63" s="48"/>
      <c r="F63" s="52">
        <f>SUM(F61:F62)</f>
        <v>178000000</v>
      </c>
      <c r="G63" s="29"/>
      <c r="H63" s="30"/>
      <c r="I63" s="82">
        <f>F63/B64</f>
        <v>9626.6118490612153</v>
      </c>
      <c r="J63" s="59" t="e">
        <f>F63/K23</f>
        <v>#DIV/0!</v>
      </c>
      <c r="N63" s="99">
        <f>N62/2</f>
        <v>0</v>
      </c>
    </row>
    <row r="64" spans="1:14" x14ac:dyDescent="0.35">
      <c r="A64" s="96" t="s">
        <v>55</v>
      </c>
      <c r="B64" s="9">
        <v>18490.41</v>
      </c>
      <c r="C64" s="7"/>
      <c r="D64" s="7"/>
      <c r="E64" s="10"/>
      <c r="F64" s="11"/>
      <c r="G64" s="7"/>
      <c r="H64" s="7"/>
    </row>
    <row r="65" spans="1:12" x14ac:dyDescent="0.35">
      <c r="A65" s="7"/>
      <c r="B65" s="7"/>
      <c r="C65" s="7"/>
      <c r="D65" s="7"/>
      <c r="E65" s="7"/>
      <c r="F65" s="11"/>
      <c r="G65" s="7"/>
      <c r="H65" s="7"/>
      <c r="J65" s="55" t="e">
        <f>J35+J42+J49+#REF!+J63</f>
        <v>#DIV/0!</v>
      </c>
    </row>
    <row r="66" spans="1:12" x14ac:dyDescent="0.35">
      <c r="A66" s="12" t="s">
        <v>56</v>
      </c>
      <c r="B66" s="13"/>
      <c r="C66" s="14"/>
      <c r="D66" s="15"/>
      <c r="E66" s="57">
        <f>F35++F49+F63+F42+F56</f>
        <v>459904672</v>
      </c>
      <c r="F66" s="11"/>
      <c r="G66" s="7"/>
      <c r="H66" s="7"/>
      <c r="I66" s="106">
        <f>I35+I42+I63+I49+I56</f>
        <v>24872.605420864114</v>
      </c>
    </row>
    <row r="67" spans="1:12" x14ac:dyDescent="0.35">
      <c r="A67" t="s">
        <v>57</v>
      </c>
      <c r="F67" s="77"/>
    </row>
    <row r="68" spans="1:12" x14ac:dyDescent="0.35">
      <c r="F68" s="78"/>
      <c r="H68" s="107" t="s">
        <v>58</v>
      </c>
      <c r="I68" s="117">
        <f>I66+Optional!I67</f>
        <v>49745.627849082462</v>
      </c>
    </row>
    <row r="69" spans="1:12" x14ac:dyDescent="0.35">
      <c r="A69" s="8"/>
      <c r="I69" s="127">
        <f>E66+Optional!E67</f>
        <v>919809344</v>
      </c>
    </row>
    <row r="70" spans="1:12" s="7" customFormat="1" x14ac:dyDescent="0.35">
      <c r="A70" s="64" t="s">
        <v>59</v>
      </c>
      <c r="B70" s="65"/>
      <c r="C70" s="66"/>
      <c r="D70" s="66"/>
      <c r="E70" s="66"/>
      <c r="F70" s="80"/>
      <c r="G70" s="67"/>
      <c r="H70" s="120"/>
      <c r="I70" s="118"/>
      <c r="L70" s="124"/>
    </row>
    <row r="71" spans="1:12" s="7" customFormat="1" x14ac:dyDescent="0.25">
      <c r="A71" s="69" t="s">
        <v>60</v>
      </c>
      <c r="C71" s="66"/>
      <c r="D71" s="66"/>
      <c r="E71" s="66"/>
      <c r="F71" s="83"/>
      <c r="G71" s="66"/>
      <c r="H71" s="121"/>
      <c r="I71" s="119"/>
      <c r="L71" s="124"/>
    </row>
    <row r="72" spans="1:12" s="7" customFormat="1" x14ac:dyDescent="0.25">
      <c r="A72" s="69" t="s">
        <v>61</v>
      </c>
      <c r="C72" s="66"/>
      <c r="D72" s="66"/>
      <c r="E72" s="66"/>
      <c r="F72" s="76"/>
      <c r="G72" s="66"/>
      <c r="H72" s="66"/>
      <c r="I72" s="125"/>
      <c r="L72" s="124"/>
    </row>
    <row r="73" spans="1:12" s="7" customFormat="1" x14ac:dyDescent="0.3">
      <c r="A73" s="69" t="s">
        <v>62</v>
      </c>
      <c r="C73" s="66"/>
      <c r="D73" s="66"/>
      <c r="E73" s="66"/>
      <c r="F73" s="83"/>
      <c r="G73" s="66"/>
      <c r="H73" s="122"/>
      <c r="I73" s="123"/>
    </row>
    <row r="74" spans="1:12" s="7" customFormat="1" x14ac:dyDescent="0.25">
      <c r="A74" s="66" t="s">
        <v>63</v>
      </c>
      <c r="C74" s="66"/>
      <c r="D74" s="66"/>
      <c r="E74" s="66"/>
      <c r="F74" s="66"/>
      <c r="G74" s="66"/>
      <c r="H74" s="66"/>
    </row>
    <row r="75" spans="1:12" s="7" customFormat="1" x14ac:dyDescent="0.25">
      <c r="A75" s="70" t="s">
        <v>64</v>
      </c>
      <c r="C75" s="66"/>
      <c r="D75" s="66"/>
      <c r="E75" s="66"/>
      <c r="F75" s="66"/>
      <c r="G75" s="66"/>
      <c r="H75" s="66"/>
    </row>
    <row r="76" spans="1:12" s="7" customFormat="1" x14ac:dyDescent="0.25">
      <c r="A76" s="66"/>
      <c r="B76" s="71"/>
      <c r="C76" s="66"/>
      <c r="D76" s="66"/>
      <c r="E76" s="66"/>
      <c r="F76" s="66"/>
      <c r="G76" s="66"/>
      <c r="H76" s="66"/>
    </row>
    <row r="77" spans="1:12" s="7" customFormat="1" x14ac:dyDescent="0.25">
      <c r="A77" s="72" t="s">
        <v>65</v>
      </c>
      <c r="B77" s="66"/>
      <c r="C77" s="72" t="s">
        <v>71</v>
      </c>
      <c r="D77" s="66"/>
      <c r="E77" s="66"/>
      <c r="F77" s="66"/>
      <c r="H77" s="66"/>
    </row>
    <row r="78" spans="1:12" s="7" customFormat="1" x14ac:dyDescent="0.35">
      <c r="A78" s="72"/>
      <c r="B78" s="73"/>
      <c r="C78"/>
      <c r="D78" s="73"/>
      <c r="E78" s="73"/>
      <c r="F78" s="66"/>
      <c r="H78" s="66"/>
    </row>
    <row r="79" spans="1:12" s="7" customFormat="1" x14ac:dyDescent="0.25">
      <c r="A79" s="72" t="s">
        <v>66</v>
      </c>
      <c r="B79" s="66"/>
      <c r="C79" s="72" t="s">
        <v>71</v>
      </c>
      <c r="D79" s="66"/>
      <c r="E79" s="66"/>
      <c r="F79" s="66"/>
      <c r="H79" s="66"/>
    </row>
    <row r="80" spans="1:12" s="7" customFormat="1" x14ac:dyDescent="0.35">
      <c r="A80" s="72"/>
      <c r="B80" s="66"/>
      <c r="C80"/>
      <c r="D80" s="66"/>
      <c r="E80" s="66"/>
      <c r="F80" s="66"/>
      <c r="H80" s="66"/>
    </row>
    <row r="81" spans="1:9" s="7" customFormat="1" x14ac:dyDescent="0.25">
      <c r="A81" s="72" t="s">
        <v>67</v>
      </c>
      <c r="B81" s="66"/>
      <c r="C81" s="72" t="s">
        <v>72</v>
      </c>
      <c r="D81" s="66"/>
      <c r="E81" s="66"/>
      <c r="F81" s="66"/>
      <c r="H81" s="66"/>
    </row>
    <row r="82" spans="1:9" s="7" customFormat="1" x14ac:dyDescent="0.25">
      <c r="B82" s="66"/>
      <c r="C82" s="74"/>
      <c r="D82" s="66"/>
      <c r="E82" s="66"/>
      <c r="F82" s="66"/>
      <c r="G82" s="66"/>
      <c r="H82" s="66"/>
      <c r="I82" s="66"/>
    </row>
    <row r="83" spans="1:9" s="7" customFormat="1" x14ac:dyDescent="0.35">
      <c r="F83" s="11"/>
    </row>
  </sheetData>
  <mergeCells count="27">
    <mergeCell ref="B63:C63"/>
    <mergeCell ref="A58:H58"/>
    <mergeCell ref="A59:H59"/>
    <mergeCell ref="C38:C39"/>
    <mergeCell ref="D38:D39"/>
    <mergeCell ref="A51:H51"/>
    <mergeCell ref="G38:G39"/>
    <mergeCell ref="H38:H39"/>
    <mergeCell ref="G45:G46"/>
    <mergeCell ref="H45:H46"/>
    <mergeCell ref="A37:H37"/>
    <mergeCell ref="A38:A39"/>
    <mergeCell ref="B38:B39"/>
    <mergeCell ref="F45:F46"/>
    <mergeCell ref="E38:E39"/>
    <mergeCell ref="F38:F39"/>
    <mergeCell ref="A44:H44"/>
    <mergeCell ref="A45:A46"/>
    <mergeCell ref="B45:B46"/>
    <mergeCell ref="C45:C46"/>
    <mergeCell ref="D45:D46"/>
    <mergeCell ref="E45:E46"/>
    <mergeCell ref="D15:F15"/>
    <mergeCell ref="A3:H10"/>
    <mergeCell ref="A2:H2"/>
    <mergeCell ref="A19:H19"/>
    <mergeCell ref="A20:H20"/>
  </mergeCells>
  <phoneticPr fontId="4" type="noConversion"/>
  <dataValidations count="5">
    <dataValidation errorStyle="information" allowBlank="1" showInputMessage="1" showErrorMessage="1" errorTitle="Andere?" error="Bitte einfach eintragen." sqref="G36 G56:G57 G22:G34" xr:uid="{62C0CCC7-6BE3-44BF-8827-71279A24C39A}"/>
    <dataValidation errorStyle="information" allowBlank="1" showInputMessage="1" showErrorMessage="1" errorTitle="andere" error="Bitte nur nach Rücksprache mit Ihrem Vertragskaufmann einen andere Kostenart eintragen." sqref="B63 E63"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47:D48 D40:D41 D53:D55"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63" xr:uid="{9994A5DF-358B-4F2D-BA8E-F0DD62702C38}"/>
    <dataValidation type="list" errorStyle="information" allowBlank="1" showInputMessage="1" showErrorMessage="1" errorTitle="Andere?" error="Bitte einfach eintragen." sqref="G63" xr:uid="{067CB08C-DB7F-4E20-A68C-C666BE020C80}">
      <formula1>$N$4:$N$5</formula1>
    </dataValidation>
  </dataValidations>
  <hyperlinks>
    <hyperlink ref="A64" r:id="rId1" display="Info Euro Exchange Rate May 2024" xr:uid="{802FAD13-9B93-4BA3-9A2F-0C77F43D091F}"/>
  </hyperlinks>
  <pageMargins left="0.74803149606299213" right="0.74803149606299213" top="0.98425196850393704" bottom="0.98425196850393704" header="0.51181102362204722" footer="0.51181102362204722"/>
  <pageSetup paperSize="9" scale="79" orientation="landscape" horizontalDpi="4294967292" verticalDpi="4294967292" r:id="rId2"/>
  <headerFooter>
    <oddHeader>&amp;R&amp;G</oddHeader>
  </headerFooter>
  <drawing r:id="rId3"/>
  <legacyDrawing r:id="rId4"/>
  <legacyDrawingHF r:id="rId5"/>
  <extLst>
    <ext xmlns:mx="http://schemas.microsoft.com/office/mac/excel/2008/main" uri="{64002731-A6B0-56B0-2670-7721B7C09600}">
      <mx:PLV Mode="1" OnePage="0" WScale="95"/>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857BD-FAE6-48F9-A87C-909282F96F4D}">
  <sheetPr>
    <pageSetUpPr fitToPage="1"/>
  </sheetPr>
  <dimension ref="A1:N84"/>
  <sheetViews>
    <sheetView showGridLines="0" tabSelected="1" zoomScale="70" zoomScaleNormal="70" zoomScalePageLayoutView="72" workbookViewId="0">
      <selection activeCell="N62" sqref="N62"/>
    </sheetView>
  </sheetViews>
  <sheetFormatPr defaultColWidth="11" defaultRowHeight="15.5" x14ac:dyDescent="0.35"/>
  <cols>
    <col min="1" max="1" width="33.75" customWidth="1"/>
    <col min="2" max="2" width="21.5" customWidth="1"/>
    <col min="3" max="3" width="32.75" customWidth="1"/>
    <col min="4" max="4" width="18.25" customWidth="1"/>
    <col min="5" max="5" width="21.5" customWidth="1"/>
    <col min="6" max="6" width="26" customWidth="1"/>
    <col min="7" max="7" width="27.5" customWidth="1"/>
    <col min="8" max="8" width="20.58203125" customWidth="1"/>
    <col min="9" max="9" width="18.25" customWidth="1"/>
    <col min="10" max="11" width="0" hidden="1" customWidth="1"/>
    <col min="12" max="12" width="11.08203125" customWidth="1"/>
  </cols>
  <sheetData>
    <row r="1" spans="1:13" x14ac:dyDescent="0.35">
      <c r="D1" t="s">
        <v>0</v>
      </c>
    </row>
    <row r="2" spans="1:13" s="1" customFormat="1" ht="28.5" x14ac:dyDescent="0.65">
      <c r="A2" s="133" t="s">
        <v>70</v>
      </c>
      <c r="B2" s="133"/>
      <c r="C2" s="133"/>
      <c r="D2" s="133"/>
      <c r="E2" s="133"/>
      <c r="F2" s="133"/>
      <c r="G2" s="133"/>
      <c r="H2" s="133"/>
    </row>
    <row r="3" spans="1:13" s="92" customFormat="1" ht="24" customHeight="1" x14ac:dyDescent="0.35">
      <c r="A3" s="131" t="s">
        <v>1</v>
      </c>
      <c r="B3" s="132"/>
      <c r="C3" s="132"/>
      <c r="D3" s="132"/>
      <c r="E3" s="132"/>
      <c r="F3" s="132"/>
      <c r="G3" s="132"/>
      <c r="H3" s="132"/>
    </row>
    <row r="4" spans="1:13" s="4" customFormat="1" ht="18.75" hidden="1" customHeight="1" x14ac:dyDescent="0.35">
      <c r="A4" s="132"/>
      <c r="B4" s="132"/>
      <c r="C4" s="132"/>
      <c r="D4" s="132"/>
      <c r="E4" s="132"/>
      <c r="F4" s="132"/>
      <c r="G4" s="132"/>
      <c r="H4" s="132"/>
      <c r="I4" s="93"/>
      <c r="J4" s="93"/>
      <c r="K4" s="93"/>
      <c r="L4" s="93"/>
      <c r="M4" s="93"/>
    </row>
    <row r="5" spans="1:13" s="4" customFormat="1" ht="18.75" hidden="1" customHeight="1" x14ac:dyDescent="0.35">
      <c r="A5" s="132"/>
      <c r="B5" s="132"/>
      <c r="C5" s="132"/>
      <c r="D5" s="132"/>
      <c r="E5" s="132"/>
      <c r="F5" s="132"/>
      <c r="G5" s="132"/>
      <c r="H5" s="132"/>
      <c r="I5" s="93"/>
      <c r="J5" s="93"/>
      <c r="K5" s="93"/>
      <c r="L5" s="93"/>
      <c r="M5" s="93"/>
    </row>
    <row r="6" spans="1:13" s="4" customFormat="1" ht="18.75" hidden="1" customHeight="1" x14ac:dyDescent="0.35">
      <c r="A6" s="132"/>
      <c r="B6" s="132"/>
      <c r="C6" s="132"/>
      <c r="D6" s="132"/>
      <c r="E6" s="132"/>
      <c r="F6" s="132"/>
      <c r="G6" s="132"/>
      <c r="H6" s="132"/>
      <c r="I6" s="93"/>
      <c r="J6" s="93"/>
      <c r="K6" s="93"/>
      <c r="L6" s="93"/>
      <c r="M6" s="93"/>
    </row>
    <row r="7" spans="1:13" s="4" customFormat="1" ht="18.75" hidden="1" customHeight="1" x14ac:dyDescent="0.35">
      <c r="A7" s="132"/>
      <c r="B7" s="132"/>
      <c r="C7" s="132"/>
      <c r="D7" s="132"/>
      <c r="E7" s="132"/>
      <c r="F7" s="132"/>
      <c r="G7" s="132"/>
      <c r="H7" s="132"/>
      <c r="I7" s="93"/>
      <c r="J7" s="93"/>
      <c r="K7" s="93"/>
      <c r="L7" s="93"/>
      <c r="M7" s="93"/>
    </row>
    <row r="8" spans="1:13" s="4" customFormat="1" ht="18.75" hidden="1" customHeight="1" x14ac:dyDescent="0.35">
      <c r="A8" s="132"/>
      <c r="B8" s="132"/>
      <c r="C8" s="132"/>
      <c r="D8" s="132"/>
      <c r="E8" s="132"/>
      <c r="F8" s="132"/>
      <c r="G8" s="132"/>
      <c r="H8" s="132"/>
      <c r="I8" s="93"/>
      <c r="J8" s="93"/>
      <c r="K8" s="93"/>
      <c r="L8" s="93"/>
      <c r="M8" s="93"/>
    </row>
    <row r="9" spans="1:13" s="4" customFormat="1" ht="18.75" hidden="1" customHeight="1" x14ac:dyDescent="0.35">
      <c r="A9" s="132"/>
      <c r="B9" s="132"/>
      <c r="C9" s="132"/>
      <c r="D9" s="132"/>
      <c r="E9" s="132"/>
      <c r="F9" s="132"/>
      <c r="G9" s="132"/>
      <c r="H9" s="132"/>
      <c r="I9" s="93"/>
      <c r="J9" s="93"/>
      <c r="K9" s="93"/>
      <c r="L9" s="93"/>
      <c r="M9" s="93"/>
    </row>
    <row r="10" spans="1:13" s="4" customFormat="1" ht="18.75" customHeight="1" x14ac:dyDescent="0.35">
      <c r="A10" s="132"/>
      <c r="B10" s="132"/>
      <c r="C10" s="132"/>
      <c r="D10" s="132"/>
      <c r="E10" s="132"/>
      <c r="F10" s="132"/>
      <c r="G10" s="132"/>
      <c r="H10" s="132"/>
      <c r="I10" s="93"/>
      <c r="J10" s="93"/>
      <c r="K10" s="93"/>
      <c r="L10" s="93"/>
      <c r="M10" s="93"/>
    </row>
    <row r="11" spans="1:13" s="4" customFormat="1" ht="18.75" customHeight="1" x14ac:dyDescent="0.35">
      <c r="A11" s="2" t="s">
        <v>2</v>
      </c>
      <c r="B11" s="2"/>
      <c r="C11" s="5"/>
      <c r="D11" s="5"/>
      <c r="E11" s="5"/>
      <c r="F11" s="5"/>
      <c r="G11" s="93"/>
      <c r="H11" s="93"/>
      <c r="I11" s="93"/>
      <c r="J11" s="93"/>
      <c r="K11" s="93"/>
      <c r="L11" s="93"/>
      <c r="M11" s="93"/>
    </row>
    <row r="12" spans="1:13" s="4" customFormat="1" ht="18.75" customHeight="1" x14ac:dyDescent="0.35">
      <c r="A12" s="2" t="s">
        <v>3</v>
      </c>
      <c r="B12" s="2"/>
      <c r="C12" s="5"/>
      <c r="D12" s="5"/>
      <c r="E12" s="5"/>
      <c r="F12" s="5"/>
      <c r="G12" s="93"/>
      <c r="H12" s="93"/>
      <c r="I12" s="93"/>
      <c r="J12" s="93"/>
      <c r="K12" s="93"/>
      <c r="L12" s="93"/>
      <c r="M12" s="93"/>
    </row>
    <row r="13" spans="1:13" s="4" customFormat="1" ht="18.75" customHeight="1" x14ac:dyDescent="0.35">
      <c r="A13" s="128" t="s">
        <v>4</v>
      </c>
      <c r="B13" s="2"/>
      <c r="C13" s="5"/>
      <c r="D13" s="5"/>
      <c r="E13" s="5"/>
      <c r="F13" s="5"/>
      <c r="G13" s="93"/>
      <c r="H13" s="93"/>
      <c r="I13" s="93"/>
      <c r="J13" s="93"/>
      <c r="K13" s="93"/>
      <c r="L13" s="93"/>
      <c r="M13" s="19"/>
    </row>
    <row r="14" spans="1:13" s="4" customFormat="1" ht="18.75" customHeight="1" x14ac:dyDescent="0.35">
      <c r="A14" s="2" t="s">
        <v>5</v>
      </c>
      <c r="B14" s="2"/>
      <c r="C14" s="5"/>
      <c r="D14" s="5"/>
      <c r="E14" s="5"/>
      <c r="F14" s="5"/>
      <c r="G14" s="93"/>
      <c r="H14" s="93"/>
      <c r="I14" s="93"/>
      <c r="J14" s="93"/>
      <c r="K14" s="93"/>
      <c r="L14" s="93"/>
      <c r="M14" s="19"/>
    </row>
    <row r="15" spans="1:13" s="4" customFormat="1" ht="14.5" x14ac:dyDescent="0.35">
      <c r="A15" s="3" t="s">
        <v>6</v>
      </c>
      <c r="B15" s="3"/>
      <c r="C15" s="6"/>
      <c r="D15" s="130"/>
      <c r="E15" s="130"/>
      <c r="F15" s="130"/>
      <c r="G15" s="93"/>
      <c r="H15" s="93"/>
      <c r="I15" s="93"/>
      <c r="J15" s="93"/>
      <c r="K15" s="93"/>
      <c r="L15" s="93"/>
      <c r="M15" s="60"/>
    </row>
    <row r="16" spans="1:13" s="4" customFormat="1" ht="14.5" x14ac:dyDescent="0.35">
      <c r="A16" s="3"/>
      <c r="B16" s="3"/>
      <c r="C16" s="6"/>
      <c r="D16" s="75"/>
      <c r="E16" s="75"/>
      <c r="F16" s="75"/>
      <c r="G16" s="93"/>
      <c r="H16" s="93"/>
      <c r="I16" s="93"/>
      <c r="J16" s="93"/>
      <c r="K16" s="93"/>
      <c r="L16" s="93"/>
      <c r="M16" s="60"/>
    </row>
    <row r="17" spans="1:13" s="4" customFormat="1" ht="14.5" x14ac:dyDescent="0.35">
      <c r="A17" s="3"/>
      <c r="B17" s="3"/>
      <c r="C17" s="6"/>
      <c r="D17" s="75"/>
      <c r="E17" s="75"/>
      <c r="F17" s="75"/>
      <c r="G17" s="93"/>
      <c r="H17" s="93"/>
      <c r="I17" s="93"/>
      <c r="J17" s="93"/>
      <c r="K17" s="93"/>
      <c r="L17" s="93"/>
      <c r="M17" s="60"/>
    </row>
    <row r="18" spans="1:13" s="4" customFormat="1" ht="14.5" x14ac:dyDescent="0.35">
      <c r="A18" s="84"/>
      <c r="B18" s="79"/>
      <c r="C18" s="79"/>
      <c r="D18" s="79"/>
      <c r="E18" s="79"/>
      <c r="F18" s="79"/>
      <c r="G18" s="93"/>
      <c r="H18" s="94"/>
      <c r="I18" s="93"/>
      <c r="J18" s="93"/>
      <c r="K18" s="93"/>
      <c r="L18" s="93"/>
      <c r="M18" s="93"/>
    </row>
    <row r="19" spans="1:13" s="4" customFormat="1" ht="14.5" x14ac:dyDescent="0.35">
      <c r="A19" s="134" t="s">
        <v>7</v>
      </c>
      <c r="B19" s="134"/>
      <c r="C19" s="134"/>
      <c r="D19" s="134"/>
      <c r="E19" s="134"/>
      <c r="F19" s="134"/>
      <c r="G19" s="134"/>
      <c r="H19" s="134"/>
      <c r="I19" s="93"/>
      <c r="J19" s="93"/>
      <c r="K19" s="93"/>
      <c r="L19" s="93"/>
      <c r="M19" s="93"/>
    </row>
    <row r="20" spans="1:13" s="4" customFormat="1" ht="15" thickBot="1" x14ac:dyDescent="0.4">
      <c r="A20" s="135" t="s">
        <v>8</v>
      </c>
      <c r="B20" s="135"/>
      <c r="C20" s="135"/>
      <c r="D20" s="135"/>
      <c r="E20" s="135"/>
      <c r="F20" s="135"/>
      <c r="G20" s="135"/>
      <c r="H20" s="135"/>
      <c r="I20" s="93"/>
      <c r="J20" s="93"/>
      <c r="K20" s="93"/>
      <c r="L20" s="93"/>
      <c r="M20" s="93"/>
    </row>
    <row r="21" spans="1:13" s="19" customFormat="1" ht="13" x14ac:dyDescent="0.3">
      <c r="A21" s="16" t="s">
        <v>9</v>
      </c>
      <c r="B21" s="17" t="s">
        <v>10</v>
      </c>
      <c r="C21" s="17" t="s">
        <v>11</v>
      </c>
      <c r="D21" s="18" t="s">
        <v>12</v>
      </c>
      <c r="E21" s="18" t="s">
        <v>13</v>
      </c>
      <c r="F21" s="17" t="s">
        <v>14</v>
      </c>
      <c r="G21" s="17" t="s">
        <v>15</v>
      </c>
      <c r="H21" s="17" t="s">
        <v>16</v>
      </c>
      <c r="K21" s="20">
        <v>1000000</v>
      </c>
    </row>
    <row r="22" spans="1:13" s="19" customFormat="1" ht="13" x14ac:dyDescent="0.3">
      <c r="A22" s="21" t="s">
        <v>17</v>
      </c>
      <c r="B22" s="22"/>
      <c r="C22" s="23">
        <v>45</v>
      </c>
      <c r="D22" s="22" t="s">
        <v>18</v>
      </c>
      <c r="E22" s="62"/>
      <c r="F22" s="49">
        <f>C22*E22</f>
        <v>0</v>
      </c>
      <c r="G22" s="63"/>
      <c r="H22" s="24" t="s">
        <v>19</v>
      </c>
      <c r="K22" s="19">
        <v>63.77</v>
      </c>
      <c r="L22" s="116"/>
    </row>
    <row r="23" spans="1:13" s="19" customFormat="1" ht="13" x14ac:dyDescent="0.3">
      <c r="A23" s="21" t="s">
        <v>20</v>
      </c>
      <c r="B23" s="22"/>
      <c r="C23" s="23">
        <v>35</v>
      </c>
      <c r="D23" s="22" t="s">
        <v>18</v>
      </c>
      <c r="E23" s="62"/>
      <c r="F23" s="49">
        <f t="shared" ref="F23:F34" si="0">C23*E23</f>
        <v>0</v>
      </c>
      <c r="G23" s="63"/>
      <c r="H23" s="24" t="s">
        <v>19</v>
      </c>
      <c r="K23" s="25">
        <f>K21/K22</f>
        <v>15681.354869060686</v>
      </c>
      <c r="L23" s="116"/>
    </row>
    <row r="24" spans="1:13" s="19" customFormat="1" ht="13" x14ac:dyDescent="0.3">
      <c r="A24" s="21" t="s">
        <v>21</v>
      </c>
      <c r="B24" s="22"/>
      <c r="C24" s="23">
        <v>35</v>
      </c>
      <c r="D24" s="22" t="s">
        <v>18</v>
      </c>
      <c r="E24" s="62"/>
      <c r="F24" s="49">
        <f t="shared" si="0"/>
        <v>0</v>
      </c>
      <c r="G24" s="63"/>
      <c r="H24" s="24" t="s">
        <v>19</v>
      </c>
      <c r="K24" s="25"/>
      <c r="L24" s="116"/>
    </row>
    <row r="25" spans="1:13" s="19" customFormat="1" ht="13.5" customHeight="1" x14ac:dyDescent="0.3">
      <c r="A25" s="101" t="s">
        <v>22</v>
      </c>
      <c r="B25" s="102"/>
      <c r="C25" s="103">
        <v>50</v>
      </c>
      <c r="D25" s="102" t="s">
        <v>18</v>
      </c>
      <c r="E25" s="104"/>
      <c r="F25" s="49">
        <f t="shared" si="0"/>
        <v>0</v>
      </c>
      <c r="G25" s="105"/>
      <c r="H25" s="24" t="s">
        <v>19</v>
      </c>
      <c r="K25" s="25"/>
      <c r="L25" s="116"/>
    </row>
    <row r="26" spans="1:13" s="19" customFormat="1" ht="13" hidden="1" x14ac:dyDescent="0.3">
      <c r="A26" s="101" t="s">
        <v>23</v>
      </c>
      <c r="B26" s="102"/>
      <c r="C26" s="103"/>
      <c r="D26" s="102" t="s">
        <v>18</v>
      </c>
      <c r="E26" s="104"/>
      <c r="F26" s="49">
        <f t="shared" si="0"/>
        <v>0</v>
      </c>
      <c r="G26" s="105"/>
      <c r="H26" s="24" t="s">
        <v>19</v>
      </c>
      <c r="K26" s="25"/>
      <c r="L26" s="116"/>
    </row>
    <row r="27" spans="1:13" s="19" customFormat="1" ht="13" hidden="1" x14ac:dyDescent="0.3">
      <c r="A27" s="101" t="s">
        <v>24</v>
      </c>
      <c r="B27" s="102"/>
      <c r="C27" s="103"/>
      <c r="D27" s="102" t="s">
        <v>18</v>
      </c>
      <c r="E27" s="104"/>
      <c r="F27" s="49">
        <f t="shared" si="0"/>
        <v>0</v>
      </c>
      <c r="G27" s="105"/>
      <c r="H27" s="24" t="s">
        <v>19</v>
      </c>
      <c r="K27" s="25"/>
      <c r="L27" s="116"/>
    </row>
    <row r="28" spans="1:13" s="19" customFormat="1" ht="13" hidden="1" x14ac:dyDescent="0.3">
      <c r="A28" s="101" t="s">
        <v>25</v>
      </c>
      <c r="B28" s="102"/>
      <c r="C28" s="103"/>
      <c r="D28" s="102" t="s">
        <v>18</v>
      </c>
      <c r="E28" s="104"/>
      <c r="F28" s="49">
        <f t="shared" si="0"/>
        <v>0</v>
      </c>
      <c r="G28" s="105"/>
      <c r="H28" s="24" t="s">
        <v>19</v>
      </c>
      <c r="K28" s="25"/>
      <c r="L28" s="116"/>
    </row>
    <row r="29" spans="1:13" s="19" customFormat="1" ht="13" hidden="1" x14ac:dyDescent="0.3">
      <c r="A29" s="101" t="s">
        <v>26</v>
      </c>
      <c r="B29" s="102"/>
      <c r="C29" s="103"/>
      <c r="D29" s="102" t="s">
        <v>18</v>
      </c>
      <c r="E29" s="104"/>
      <c r="F29" s="49">
        <f t="shared" si="0"/>
        <v>0</v>
      </c>
      <c r="G29" s="105"/>
      <c r="H29" s="24" t="s">
        <v>19</v>
      </c>
      <c r="K29" s="25"/>
      <c r="L29" s="116"/>
    </row>
    <row r="30" spans="1:13" s="19" customFormat="1" ht="13" x14ac:dyDescent="0.3">
      <c r="A30" s="101" t="s">
        <v>27</v>
      </c>
      <c r="B30" s="102"/>
      <c r="C30" s="103">
        <v>50</v>
      </c>
      <c r="D30" s="102" t="s">
        <v>18</v>
      </c>
      <c r="E30" s="104"/>
      <c r="F30" s="49">
        <f t="shared" si="0"/>
        <v>0</v>
      </c>
      <c r="G30" s="105"/>
      <c r="H30" s="24" t="s">
        <v>19</v>
      </c>
      <c r="K30" s="25"/>
      <c r="L30" s="116"/>
    </row>
    <row r="31" spans="1:13" s="19" customFormat="1" ht="13" hidden="1" x14ac:dyDescent="0.3">
      <c r="A31" s="101" t="s">
        <v>28</v>
      </c>
      <c r="B31" s="102"/>
      <c r="C31" s="103"/>
      <c r="D31" s="102" t="s">
        <v>18</v>
      </c>
      <c r="E31" s="104"/>
      <c r="F31" s="49">
        <f t="shared" si="0"/>
        <v>0</v>
      </c>
      <c r="G31" s="105"/>
      <c r="H31" s="24" t="s">
        <v>19</v>
      </c>
      <c r="K31" s="25"/>
      <c r="L31" s="116"/>
    </row>
    <row r="32" spans="1:13" s="19" customFormat="1" ht="13" hidden="1" x14ac:dyDescent="0.3">
      <c r="A32" s="101" t="s">
        <v>29</v>
      </c>
      <c r="B32" s="102"/>
      <c r="C32" s="103"/>
      <c r="D32" s="102" t="s">
        <v>18</v>
      </c>
      <c r="E32" s="104"/>
      <c r="F32" s="49">
        <f t="shared" si="0"/>
        <v>0</v>
      </c>
      <c r="G32" s="105"/>
      <c r="H32" s="24" t="s">
        <v>19</v>
      </c>
      <c r="K32" s="25"/>
      <c r="L32" s="116"/>
    </row>
    <row r="33" spans="1:13" s="19" customFormat="1" ht="13" hidden="1" x14ac:dyDescent="0.3">
      <c r="A33" s="101" t="s">
        <v>30</v>
      </c>
      <c r="B33" s="102"/>
      <c r="C33" s="103"/>
      <c r="D33" s="102" t="s">
        <v>18</v>
      </c>
      <c r="E33" s="104"/>
      <c r="F33" s="49">
        <f t="shared" si="0"/>
        <v>0</v>
      </c>
      <c r="G33" s="105"/>
      <c r="H33" s="24" t="s">
        <v>19</v>
      </c>
      <c r="K33" s="25"/>
      <c r="L33" s="116"/>
    </row>
    <row r="34" spans="1:13" s="19" customFormat="1" ht="13" hidden="1" x14ac:dyDescent="0.3">
      <c r="A34" s="101" t="s">
        <v>31</v>
      </c>
      <c r="B34" s="102"/>
      <c r="C34" s="103"/>
      <c r="D34" s="102" t="s">
        <v>18</v>
      </c>
      <c r="E34" s="104"/>
      <c r="F34" s="49">
        <f t="shared" si="0"/>
        <v>0</v>
      </c>
      <c r="G34" s="105"/>
      <c r="H34" s="24" t="s">
        <v>19</v>
      </c>
      <c r="K34" s="25"/>
      <c r="L34" s="116"/>
    </row>
    <row r="35" spans="1:13" s="19" customFormat="1" ht="13.5" thickBot="1" x14ac:dyDescent="0.35">
      <c r="A35" s="26" t="s">
        <v>32</v>
      </c>
      <c r="B35" s="27"/>
      <c r="C35" s="28">
        <f>SUM(C22:C34)</f>
        <v>215</v>
      </c>
      <c r="D35" s="27" t="s">
        <v>18</v>
      </c>
      <c r="E35" s="28"/>
      <c r="F35" s="50">
        <f>SUM(F22:F34)</f>
        <v>0</v>
      </c>
      <c r="G35" s="29"/>
      <c r="H35" s="30"/>
      <c r="I35" s="81">
        <f>F35/B65</f>
        <v>0</v>
      </c>
      <c r="J35" s="59">
        <f>F35/K23</f>
        <v>0</v>
      </c>
      <c r="M35" s="99"/>
    </row>
    <row r="36" spans="1:13" s="19" customFormat="1" ht="13" x14ac:dyDescent="0.3">
      <c r="A36" s="36"/>
      <c r="B36" s="37"/>
      <c r="C36" s="38"/>
      <c r="D36" s="37"/>
      <c r="E36" s="38"/>
      <c r="F36" s="39"/>
      <c r="G36" s="40"/>
      <c r="H36" s="41"/>
    </row>
    <row r="37" spans="1:13" s="19" customFormat="1" ht="13.5" thickBot="1" x14ac:dyDescent="0.35">
      <c r="A37" s="135" t="s">
        <v>33</v>
      </c>
      <c r="B37" s="135"/>
      <c r="C37" s="135"/>
      <c r="D37" s="135"/>
      <c r="E37" s="135"/>
      <c r="F37" s="135"/>
      <c r="G37" s="135"/>
      <c r="H37" s="135"/>
    </row>
    <row r="38" spans="1:13" s="19" customFormat="1" ht="13" x14ac:dyDescent="0.3">
      <c r="A38" s="136" t="s">
        <v>34</v>
      </c>
      <c r="B38" s="138" t="s">
        <v>35</v>
      </c>
      <c r="C38" s="138" t="s">
        <v>11</v>
      </c>
      <c r="D38" s="144" t="s">
        <v>12</v>
      </c>
      <c r="E38" s="142" t="s">
        <v>13</v>
      </c>
      <c r="F38" s="140" t="s">
        <v>14</v>
      </c>
      <c r="G38" s="138" t="s">
        <v>15</v>
      </c>
      <c r="H38" s="151" t="s">
        <v>16</v>
      </c>
    </row>
    <row r="39" spans="1:13" s="19" customFormat="1" ht="13" x14ac:dyDescent="0.3">
      <c r="A39" s="137"/>
      <c r="B39" s="139"/>
      <c r="C39" s="139"/>
      <c r="D39" s="145"/>
      <c r="E39" s="143"/>
      <c r="F39" s="141"/>
      <c r="G39" s="139"/>
      <c r="H39" s="152"/>
    </row>
    <row r="40" spans="1:13" s="19" customFormat="1" ht="15.75" customHeight="1" x14ac:dyDescent="0.3">
      <c r="A40" s="91" t="s">
        <v>36</v>
      </c>
      <c r="B40" s="22" t="s">
        <v>37</v>
      </c>
      <c r="C40" s="109">
        <v>80</v>
      </c>
      <c r="D40" s="110" t="s">
        <v>38</v>
      </c>
      <c r="E40" s="111">
        <v>1000000</v>
      </c>
      <c r="F40" s="112">
        <f t="shared" ref="F40" si="1">E40*C40</f>
        <v>80000000</v>
      </c>
      <c r="G40" s="34" t="s">
        <v>39</v>
      </c>
      <c r="H40" s="42" t="s">
        <v>40</v>
      </c>
    </row>
    <row r="41" spans="1:13" s="19" customFormat="1" ht="15" customHeight="1" x14ac:dyDescent="0.3">
      <c r="A41" s="31"/>
      <c r="B41" s="22"/>
      <c r="C41" s="32"/>
      <c r="D41" s="33"/>
      <c r="E41" s="62"/>
      <c r="F41" s="49"/>
      <c r="G41" s="34"/>
      <c r="H41" s="42"/>
    </row>
    <row r="42" spans="1:13" s="19" customFormat="1" ht="13.5" thickBot="1" x14ac:dyDescent="0.35">
      <c r="A42" s="26" t="s">
        <v>32</v>
      </c>
      <c r="B42" s="27"/>
      <c r="C42" s="35"/>
      <c r="D42" s="27"/>
      <c r="E42" s="35"/>
      <c r="F42" s="52">
        <f>SUM(F40:F41)</f>
        <v>80000000</v>
      </c>
      <c r="G42" s="29"/>
      <c r="H42" s="43"/>
      <c r="I42" s="81">
        <f>F42/B65</f>
        <v>4326.6396612241151</v>
      </c>
      <c r="J42" s="59">
        <f>F42/K23</f>
        <v>5101.6000000000004</v>
      </c>
    </row>
    <row r="43" spans="1:13" s="19" customFormat="1" ht="13" x14ac:dyDescent="0.3">
      <c r="A43" s="36"/>
      <c r="B43" s="37"/>
      <c r="C43" s="38"/>
      <c r="D43" s="37"/>
      <c r="E43" s="38"/>
      <c r="F43" s="58"/>
      <c r="G43" s="40"/>
      <c r="H43" s="41"/>
      <c r="J43" s="25"/>
    </row>
    <row r="44" spans="1:13" s="19" customFormat="1" ht="13.5" thickBot="1" x14ac:dyDescent="0.35">
      <c r="A44" s="135" t="s">
        <v>41</v>
      </c>
      <c r="B44" s="135"/>
      <c r="C44" s="135"/>
      <c r="D44" s="135"/>
      <c r="E44" s="135"/>
      <c r="F44" s="135"/>
      <c r="G44" s="135"/>
      <c r="H44" s="135"/>
    </row>
    <row r="45" spans="1:13" s="19" customFormat="1" ht="13" x14ac:dyDescent="0.3">
      <c r="A45" s="136" t="s">
        <v>34</v>
      </c>
      <c r="B45" s="138" t="s">
        <v>35</v>
      </c>
      <c r="C45" s="138" t="s">
        <v>11</v>
      </c>
      <c r="D45" s="144" t="s">
        <v>12</v>
      </c>
      <c r="E45" s="142" t="s">
        <v>13</v>
      </c>
      <c r="F45" s="140" t="s">
        <v>14</v>
      </c>
      <c r="G45" s="138" t="s">
        <v>15</v>
      </c>
      <c r="H45" s="151" t="s">
        <v>16</v>
      </c>
    </row>
    <row r="46" spans="1:13" s="19" customFormat="1" ht="13" x14ac:dyDescent="0.3">
      <c r="A46" s="137"/>
      <c r="B46" s="139"/>
      <c r="C46" s="139"/>
      <c r="D46" s="145"/>
      <c r="E46" s="143"/>
      <c r="F46" s="141"/>
      <c r="G46" s="139"/>
      <c r="H46" s="152"/>
    </row>
    <row r="47" spans="1:13" s="19" customFormat="1" ht="15.75" customHeight="1" x14ac:dyDescent="0.3">
      <c r="A47" s="91" t="s">
        <v>42</v>
      </c>
      <c r="B47" s="22" t="s">
        <v>37</v>
      </c>
      <c r="C47" s="109">
        <v>144</v>
      </c>
      <c r="D47" s="110" t="s">
        <v>38</v>
      </c>
      <c r="E47" s="113">
        <v>530000</v>
      </c>
      <c r="F47" s="112">
        <f t="shared" ref="F47" si="2">E47*C47</f>
        <v>76320000</v>
      </c>
      <c r="G47" s="34" t="s">
        <v>43</v>
      </c>
      <c r="H47" s="42" t="s">
        <v>40</v>
      </c>
      <c r="M47" s="97"/>
    </row>
    <row r="48" spans="1:13" s="19" customFormat="1" ht="15" customHeight="1" x14ac:dyDescent="0.3">
      <c r="A48" s="31"/>
      <c r="B48" s="22"/>
      <c r="C48" s="32"/>
      <c r="D48" s="33"/>
      <c r="E48" s="62"/>
      <c r="F48" s="49"/>
      <c r="G48" s="34"/>
      <c r="H48" s="42"/>
    </row>
    <row r="49" spans="1:14" s="19" customFormat="1" ht="13.5" thickBot="1" x14ac:dyDescent="0.35">
      <c r="A49" s="26" t="s">
        <v>32</v>
      </c>
      <c r="B49" s="27"/>
      <c r="C49" s="35"/>
      <c r="D49" s="27"/>
      <c r="E49" s="35"/>
      <c r="F49" s="52">
        <f>SUM(F47:F48)</f>
        <v>76320000</v>
      </c>
      <c r="G49" s="29"/>
      <c r="H49" s="43"/>
      <c r="I49" s="81">
        <f>F49/B65</f>
        <v>4127.6142368078054</v>
      </c>
      <c r="J49" s="59">
        <f>F49/K23</f>
        <v>4866.9264000000003</v>
      </c>
    </row>
    <row r="50" spans="1:14" s="19" customFormat="1" ht="13" x14ac:dyDescent="0.3">
      <c r="A50" s="36"/>
      <c r="B50" s="37"/>
      <c r="C50" s="37"/>
      <c r="D50" s="37"/>
      <c r="E50" s="44"/>
      <c r="F50" s="45"/>
      <c r="G50" s="40"/>
      <c r="H50" s="41"/>
    </row>
    <row r="51" spans="1:14" s="19" customFormat="1" ht="13.5" thickBot="1" x14ac:dyDescent="0.35">
      <c r="A51" s="150" t="s">
        <v>44</v>
      </c>
      <c r="B51" s="150"/>
      <c r="C51" s="150"/>
      <c r="D51" s="150"/>
      <c r="E51" s="150"/>
      <c r="F51" s="150"/>
      <c r="G51" s="150"/>
      <c r="H51" s="150"/>
    </row>
    <row r="52" spans="1:14" s="19" customFormat="1" ht="13" x14ac:dyDescent="0.3">
      <c r="A52" s="16" t="s">
        <v>34</v>
      </c>
      <c r="B52" s="17" t="s">
        <v>35</v>
      </c>
      <c r="C52" s="17" t="s">
        <v>11</v>
      </c>
      <c r="D52" s="18" t="s">
        <v>12</v>
      </c>
      <c r="E52" s="18" t="s">
        <v>13</v>
      </c>
      <c r="F52" s="17" t="s">
        <v>14</v>
      </c>
      <c r="G52" s="17" t="s">
        <v>15</v>
      </c>
      <c r="H52" s="17" t="s">
        <v>16</v>
      </c>
    </row>
    <row r="53" spans="1:14" s="19" customFormat="1" ht="13" x14ac:dyDescent="0.3">
      <c r="A53" s="31" t="s">
        <v>45</v>
      </c>
      <c r="B53" s="86" t="s">
        <v>37</v>
      </c>
      <c r="C53" s="109">
        <v>16</v>
      </c>
      <c r="D53" s="110" t="s">
        <v>46</v>
      </c>
      <c r="E53" s="111">
        <v>3500000</v>
      </c>
      <c r="F53" s="112">
        <f>E53*C53</f>
        <v>56000000</v>
      </c>
      <c r="G53" s="34" t="s">
        <v>39</v>
      </c>
      <c r="H53" s="42" t="s">
        <v>40</v>
      </c>
      <c r="I53" s="108">
        <f>F53/$B$65</f>
        <v>3028.6477628568805</v>
      </c>
    </row>
    <row r="54" spans="1:14" s="19" customFormat="1" ht="25" x14ac:dyDescent="0.3">
      <c r="A54" s="91" t="s">
        <v>47</v>
      </c>
      <c r="B54" s="22" t="s">
        <v>37</v>
      </c>
      <c r="C54" s="109">
        <v>40</v>
      </c>
      <c r="D54" s="110" t="s">
        <v>46</v>
      </c>
      <c r="E54" s="111">
        <v>1000000</v>
      </c>
      <c r="F54" s="112">
        <f t="shared" ref="F54" si="3">E54*C54</f>
        <v>40000000</v>
      </c>
      <c r="G54" s="34" t="s">
        <v>39</v>
      </c>
      <c r="H54" s="42" t="s">
        <v>40</v>
      </c>
      <c r="I54" s="108">
        <f t="shared" ref="I54" si="4">F54/$B$65</f>
        <v>2163.3198306120576</v>
      </c>
    </row>
    <row r="55" spans="1:14" s="19" customFormat="1" ht="13" x14ac:dyDescent="0.3">
      <c r="A55" s="91" t="s">
        <v>48</v>
      </c>
      <c r="B55" s="22" t="s">
        <v>37</v>
      </c>
      <c r="C55" s="109">
        <v>32</v>
      </c>
      <c r="D55" s="110" t="s">
        <v>46</v>
      </c>
      <c r="E55" s="113">
        <v>924521</v>
      </c>
      <c r="F55" s="112">
        <f>E55*C55</f>
        <v>29584672</v>
      </c>
      <c r="G55" s="34" t="s">
        <v>39</v>
      </c>
      <c r="H55" s="129" t="s">
        <v>40</v>
      </c>
      <c r="I55" s="108">
        <f>F55/$B$65</f>
        <v>1600.0276904938319</v>
      </c>
    </row>
    <row r="56" spans="1:14" s="19" customFormat="1" ht="13" x14ac:dyDescent="0.3">
      <c r="A56" s="91"/>
      <c r="B56" s="22"/>
      <c r="C56" s="109"/>
      <c r="D56" s="110"/>
      <c r="E56" s="113"/>
      <c r="F56" s="112"/>
      <c r="G56" s="34"/>
      <c r="H56" s="42"/>
      <c r="I56" s="108"/>
    </row>
    <row r="57" spans="1:14" s="19" customFormat="1" ht="13.5" thickBot="1" x14ac:dyDescent="0.35">
      <c r="A57" s="26" t="s">
        <v>32</v>
      </c>
      <c r="B57" s="27"/>
      <c r="C57" s="35"/>
      <c r="D57" s="27"/>
      <c r="E57" s="88"/>
      <c r="F57" s="52">
        <f>SUM(F53:F56)</f>
        <v>125584672</v>
      </c>
      <c r="G57" s="29"/>
      <c r="H57" s="30"/>
      <c r="I57" s="114">
        <f>SUM(I53:I55)</f>
        <v>6791.9952839627704</v>
      </c>
      <c r="J57" s="59" t="e">
        <f>F57/K24</f>
        <v>#DIV/0!</v>
      </c>
    </row>
    <row r="58" spans="1:14" s="19" customFormat="1" ht="13" x14ac:dyDescent="0.3">
      <c r="A58" s="36"/>
      <c r="B58" s="37"/>
      <c r="C58" s="38"/>
      <c r="D58" s="37"/>
      <c r="E58" s="89"/>
      <c r="F58" s="58"/>
      <c r="G58" s="40"/>
      <c r="H58" s="41"/>
      <c r="I58" s="90"/>
      <c r="J58" s="59"/>
    </row>
    <row r="59" spans="1:14" s="19" customFormat="1" ht="13" x14ac:dyDescent="0.3">
      <c r="A59" s="148" t="s">
        <v>49</v>
      </c>
      <c r="B59" s="148"/>
      <c r="C59" s="148"/>
      <c r="D59" s="148"/>
      <c r="E59" s="148"/>
      <c r="F59" s="148"/>
      <c r="G59" s="148"/>
      <c r="H59" s="148"/>
    </row>
    <row r="60" spans="1:14" s="19" customFormat="1" ht="13.5" thickBot="1" x14ac:dyDescent="0.35">
      <c r="A60" s="149" t="s">
        <v>50</v>
      </c>
      <c r="B60" s="149"/>
      <c r="C60" s="149"/>
      <c r="D60" s="149"/>
      <c r="E60" s="149"/>
      <c r="F60" s="149"/>
      <c r="G60" s="149"/>
      <c r="H60" s="149"/>
    </row>
    <row r="61" spans="1:14" s="19" customFormat="1" ht="13" x14ac:dyDescent="0.3">
      <c r="A61" s="46" t="s">
        <v>51</v>
      </c>
      <c r="B61" s="17" t="s">
        <v>35</v>
      </c>
      <c r="C61" s="17" t="s">
        <v>11</v>
      </c>
      <c r="D61" s="18" t="s">
        <v>12</v>
      </c>
      <c r="E61" s="18" t="s">
        <v>13</v>
      </c>
      <c r="F61" s="17" t="s">
        <v>14</v>
      </c>
      <c r="G61" s="17" t="s">
        <v>15</v>
      </c>
      <c r="H61" s="18" t="s">
        <v>16</v>
      </c>
    </row>
    <row r="62" spans="1:14" s="19" customFormat="1" ht="18" customHeight="1" x14ac:dyDescent="0.3">
      <c r="A62" s="85" t="s">
        <v>52</v>
      </c>
      <c r="B62" s="100" t="s">
        <v>53</v>
      </c>
      <c r="C62" s="22">
        <v>1</v>
      </c>
      <c r="D62" s="47"/>
      <c r="E62" s="53">
        <v>178000000</v>
      </c>
      <c r="F62" s="112">
        <f>E62*C62</f>
        <v>178000000</v>
      </c>
      <c r="G62" s="34" t="s">
        <v>39</v>
      </c>
      <c r="H62" s="24" t="s">
        <v>68</v>
      </c>
      <c r="I62" s="95">
        <f>F62/B65</f>
        <v>9626.7732462236563</v>
      </c>
      <c r="J62" s="51">
        <f>F62/K23</f>
        <v>11351.060000000001</v>
      </c>
      <c r="N62" s="98"/>
    </row>
    <row r="63" spans="1:14" s="19" customFormat="1" ht="15.75" customHeight="1" x14ac:dyDescent="0.3">
      <c r="A63" s="56"/>
      <c r="B63" s="100"/>
      <c r="C63" s="22"/>
      <c r="D63" s="47"/>
      <c r="E63" s="53"/>
      <c r="F63" s="54"/>
      <c r="G63" s="34"/>
      <c r="H63" s="24"/>
      <c r="I63" s="95">
        <f>F63/B65</f>
        <v>0</v>
      </c>
      <c r="J63" s="51">
        <f>F63/K23</f>
        <v>0</v>
      </c>
      <c r="N63" s="99">
        <f>I63</f>
        <v>0</v>
      </c>
    </row>
    <row r="64" spans="1:14" s="19" customFormat="1" ht="18" customHeight="1" thickBot="1" x14ac:dyDescent="0.35">
      <c r="A64" s="26" t="s">
        <v>32</v>
      </c>
      <c r="B64" s="146"/>
      <c r="C64" s="147"/>
      <c r="D64" s="29"/>
      <c r="E64" s="48"/>
      <c r="F64" s="52">
        <f>SUM(F62:F63)</f>
        <v>178000000</v>
      </c>
      <c r="G64" s="29"/>
      <c r="H64" s="30"/>
      <c r="I64" s="82">
        <f>F64/B65</f>
        <v>9626.7732462236563</v>
      </c>
      <c r="J64" s="59">
        <f>F64/K23</f>
        <v>11351.060000000001</v>
      </c>
      <c r="N64" s="99">
        <f>N63/2</f>
        <v>0</v>
      </c>
    </row>
    <row r="65" spans="1:10" x14ac:dyDescent="0.35">
      <c r="A65" s="96" t="s">
        <v>69</v>
      </c>
      <c r="B65" s="9">
        <v>18490.099999999999</v>
      </c>
      <c r="C65" s="7"/>
      <c r="D65" s="7"/>
      <c r="E65" s="10"/>
      <c r="F65" s="11"/>
      <c r="G65" s="7"/>
      <c r="H65" s="7"/>
    </row>
    <row r="66" spans="1:10" ht="16" thickBot="1" x14ac:dyDescent="0.4">
      <c r="A66" s="7"/>
      <c r="B66" s="7"/>
      <c r="C66" s="7"/>
      <c r="D66" s="7"/>
      <c r="E66" s="7"/>
      <c r="F66" s="11"/>
      <c r="G66" s="7"/>
      <c r="H66" s="7"/>
      <c r="J66" s="55" t="e">
        <f>J35+J42+J49+#REF!+J64</f>
        <v>#REF!</v>
      </c>
    </row>
    <row r="67" spans="1:10" x14ac:dyDescent="0.35">
      <c r="A67" s="12" t="s">
        <v>56</v>
      </c>
      <c r="B67" s="13"/>
      <c r="C67" s="14"/>
      <c r="D67" s="15"/>
      <c r="E67" s="57">
        <f>F35+F49+F64+F42+F57</f>
        <v>459904672</v>
      </c>
      <c r="F67" s="11"/>
      <c r="G67" s="7"/>
      <c r="H67" s="7"/>
      <c r="I67" s="61">
        <f>E67/B65</f>
        <v>24873.022428218344</v>
      </c>
    </row>
    <row r="68" spans="1:10" x14ac:dyDescent="0.35">
      <c r="A68" t="s">
        <v>57</v>
      </c>
      <c r="F68" s="77"/>
    </row>
    <row r="69" spans="1:10" x14ac:dyDescent="0.35">
      <c r="F69" s="126"/>
      <c r="G69" s="127"/>
    </row>
    <row r="70" spans="1:10" x14ac:dyDescent="0.35">
      <c r="A70" s="8"/>
    </row>
    <row r="71" spans="1:10" s="7" customFormat="1" x14ac:dyDescent="0.35">
      <c r="A71" s="64" t="s">
        <v>59</v>
      </c>
      <c r="B71" s="65"/>
      <c r="C71" s="66"/>
      <c r="D71" s="66"/>
      <c r="E71" s="66"/>
      <c r="F71" s="80"/>
      <c r="G71" s="67"/>
      <c r="H71" s="68"/>
    </row>
    <row r="72" spans="1:10" s="7" customFormat="1" x14ac:dyDescent="0.25">
      <c r="A72" s="69" t="s">
        <v>60</v>
      </c>
      <c r="C72" s="66"/>
      <c r="D72" s="66"/>
      <c r="E72" s="66"/>
      <c r="F72" s="83"/>
      <c r="G72" s="66"/>
      <c r="H72" s="66"/>
    </row>
    <row r="73" spans="1:10" s="7" customFormat="1" x14ac:dyDescent="0.25">
      <c r="A73" s="69" t="s">
        <v>61</v>
      </c>
      <c r="C73" s="66"/>
      <c r="D73" s="66"/>
      <c r="E73" s="66"/>
      <c r="F73" s="76"/>
      <c r="G73" s="66"/>
      <c r="H73" s="66"/>
    </row>
    <row r="74" spans="1:10" s="7" customFormat="1" x14ac:dyDescent="0.25">
      <c r="A74" s="69" t="s">
        <v>62</v>
      </c>
      <c r="C74" s="66"/>
      <c r="D74" s="66"/>
      <c r="E74" s="66"/>
      <c r="F74" s="83"/>
      <c r="G74" s="66"/>
      <c r="H74" s="66"/>
    </row>
    <row r="75" spans="1:10" s="7" customFormat="1" x14ac:dyDescent="0.25">
      <c r="A75" s="66" t="s">
        <v>63</v>
      </c>
      <c r="C75" s="66"/>
      <c r="D75" s="66"/>
      <c r="E75" s="66"/>
      <c r="F75" s="66"/>
      <c r="G75" s="66"/>
      <c r="H75" s="66"/>
    </row>
    <row r="76" spans="1:10" s="7" customFormat="1" x14ac:dyDescent="0.25">
      <c r="A76" s="70" t="s">
        <v>64</v>
      </c>
      <c r="C76" s="66"/>
      <c r="D76" s="66"/>
      <c r="E76" s="66"/>
      <c r="F76" s="66"/>
      <c r="G76" s="66"/>
      <c r="H76" s="66"/>
    </row>
    <row r="77" spans="1:10" s="7" customFormat="1" x14ac:dyDescent="0.25">
      <c r="A77" s="66"/>
      <c r="B77" s="71"/>
      <c r="C77" s="66"/>
      <c r="D77" s="66"/>
      <c r="E77" s="66"/>
      <c r="F77" s="66"/>
      <c r="G77" s="66"/>
      <c r="H77" s="66"/>
    </row>
    <row r="78" spans="1:10" s="7" customFormat="1" x14ac:dyDescent="0.25">
      <c r="A78" s="72" t="s">
        <v>65</v>
      </c>
      <c r="B78" s="66"/>
      <c r="C78" s="72" t="s">
        <v>71</v>
      </c>
      <c r="D78" s="66"/>
      <c r="E78" s="66"/>
      <c r="F78" s="66"/>
      <c r="H78" s="66"/>
    </row>
    <row r="79" spans="1:10" s="7" customFormat="1" x14ac:dyDescent="0.35">
      <c r="A79" s="72"/>
      <c r="B79" s="73"/>
      <c r="C79"/>
      <c r="D79" s="73"/>
      <c r="E79" s="73"/>
      <c r="F79" s="66"/>
      <c r="H79" s="66"/>
    </row>
    <row r="80" spans="1:10" s="7" customFormat="1" x14ac:dyDescent="0.25">
      <c r="A80" s="72" t="s">
        <v>66</v>
      </c>
      <c r="B80" s="66"/>
      <c r="C80" s="72" t="s">
        <v>71</v>
      </c>
      <c r="D80" s="66"/>
      <c r="E80" s="66"/>
      <c r="F80" s="66"/>
      <c r="H80" s="66"/>
    </row>
    <row r="81" spans="1:9" s="7" customFormat="1" x14ac:dyDescent="0.35">
      <c r="A81" s="72"/>
      <c r="B81" s="66"/>
      <c r="C81"/>
      <c r="D81" s="66"/>
      <c r="E81" s="66"/>
      <c r="F81" s="66"/>
      <c r="H81" s="66"/>
    </row>
    <row r="82" spans="1:9" s="7" customFormat="1" x14ac:dyDescent="0.25">
      <c r="A82" s="72" t="s">
        <v>67</v>
      </c>
      <c r="B82" s="66"/>
      <c r="C82" s="72" t="s">
        <v>72</v>
      </c>
      <c r="D82" s="66"/>
      <c r="E82" s="66"/>
      <c r="F82" s="66"/>
      <c r="H82" s="66"/>
    </row>
    <row r="83" spans="1:9" s="7" customFormat="1" x14ac:dyDescent="0.25">
      <c r="B83" s="66"/>
      <c r="C83" s="74"/>
      <c r="D83" s="66"/>
      <c r="E83" s="66"/>
      <c r="F83" s="66"/>
      <c r="G83" s="66"/>
      <c r="H83" s="66"/>
      <c r="I83" s="66"/>
    </row>
    <row r="84" spans="1:9" s="7" customFormat="1" x14ac:dyDescent="0.35">
      <c r="F84" s="11"/>
    </row>
  </sheetData>
  <mergeCells count="27">
    <mergeCell ref="A51:H51"/>
    <mergeCell ref="A59:H59"/>
    <mergeCell ref="A60:H60"/>
    <mergeCell ref="B64:C64"/>
    <mergeCell ref="H38:H39"/>
    <mergeCell ref="A44:H44"/>
    <mergeCell ref="A45:A46"/>
    <mergeCell ref="B45:B46"/>
    <mergeCell ref="C45:C46"/>
    <mergeCell ref="D45:D46"/>
    <mergeCell ref="E45:E46"/>
    <mergeCell ref="F45:F46"/>
    <mergeCell ref="G45:G46"/>
    <mergeCell ref="H45:H46"/>
    <mergeCell ref="A37:H37"/>
    <mergeCell ref="A38:A39"/>
    <mergeCell ref="B38:B39"/>
    <mergeCell ref="C38:C39"/>
    <mergeCell ref="D38:D39"/>
    <mergeCell ref="E38:E39"/>
    <mergeCell ref="F38:F39"/>
    <mergeCell ref="G38:G39"/>
    <mergeCell ref="D15:F15"/>
    <mergeCell ref="A3:H10"/>
    <mergeCell ref="A2:H2"/>
    <mergeCell ref="A19:H19"/>
    <mergeCell ref="A20:H20"/>
  </mergeCells>
  <dataValidations count="5">
    <dataValidation type="list" errorStyle="information" allowBlank="1" showInputMessage="1" showErrorMessage="1" errorTitle="Andere?" error="Bitte einfach eintragen." sqref="G64" xr:uid="{7CF69785-B2B0-4C31-B154-10B490F4E495}">
      <formula1>$N$4:$N$5</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64" xr:uid="{3BD08FFA-C382-403B-9245-EAFD0B4484C7}"/>
    <dataValidation errorStyle="information" allowBlank="1" showInputMessage="1" showErrorMessage="1" errorTitle="andere Eingabe" error="Bitte geben Sie nur eine andere Einheit ein, wenn Sie dies ausdrücklich mit ihrem Vertragskaufmann / ihrer Vertragskauffrau abgestimmt haben." sqref="D47:D48 D40:D41 D53:D56" xr:uid="{407DE1FB-1D58-4450-918A-5A28991DBD29}"/>
    <dataValidation errorStyle="information" allowBlank="1" showInputMessage="1" showErrorMessage="1" errorTitle="andere" error="Bitte nur nach Rücksprache mit Ihrem Vertragskaufmann einen andere Kostenart eintragen." sqref="B64 E64" xr:uid="{11403C83-3E1C-4CC0-8FC0-9B1BCDCDA83F}"/>
    <dataValidation errorStyle="information" allowBlank="1" showInputMessage="1" showErrorMessage="1" errorTitle="Andere?" error="Bitte einfach eintragen." sqref="G36 G57:G58 G22:G34" xr:uid="{8BDF5537-E0E5-4FED-AE09-104655F1D0ED}"/>
  </dataValidations>
  <hyperlinks>
    <hyperlink ref="A65" r:id="rId1" display="Info Euro Exchange Rate May 2024" xr:uid="{14767524-5F5E-4A16-90EA-1BC5C45E92F1}"/>
  </hyperlinks>
  <pageMargins left="0.74803149606299213" right="0.74803149606299213" top="0.98425196850393704" bottom="0.98425196850393704" header="0.51181102362204722" footer="0.51181102362204722"/>
  <pageSetup paperSize="9" scale="79" orientation="landscape" horizontalDpi="4294967292" verticalDpi="4294967292" r:id="rId2"/>
  <headerFooter>
    <oddHeader>&amp;R&amp;G</oddHeader>
  </headerFooter>
  <drawing r:id="rId3"/>
  <legacyDrawing r:id="rId4"/>
  <legacyDrawingHF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88BCA80377A71A4F8D7B772AF9880ADF" ma:contentTypeVersion="19" ma:contentTypeDescription="Ein neues Dokument erstellen." ma:contentTypeScope="" ma:versionID="b506ac7e26e622e51d7dbaa6d529bb66">
  <xsd:schema xmlns:xsd="http://www.w3.org/2001/XMLSchema" xmlns:xs="http://www.w3.org/2001/XMLSchema" xmlns:p="http://schemas.microsoft.com/office/2006/metadata/properties" xmlns:ns2="3becf5a6-351e-485e-bf8e-4b9d897db52c" xmlns:ns3="4c43e23b-7550-40e5-b14f-907e68b7e3ea" targetNamespace="http://schemas.microsoft.com/office/2006/metadata/properties" ma:root="true" ma:fieldsID="7c42fb390a665571998f8a9dcd5413d4" ns2:_="" ns3:_="">
    <xsd:import namespace="3becf5a6-351e-485e-bf8e-4b9d897db52c"/>
    <xsd:import namespace="4c43e23b-7550-40e5-b14f-907e68b7e3e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ecf5a6-351e-485e-bf8e-4b9d897db5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43e23b-7550-40e5-b14f-907e68b7e3ea"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description="" ma:hidden="true" ma:list="{e5a892ff-66df-4f97-87d0-537cd0b6d282}" ma:internalName="TaxCatchAll" ma:showField="CatchAllData" ma:web="4c43e23b-7550-40e5-b14f-907e68b7e3e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becf5a6-351e-485e-bf8e-4b9d897db52c">
      <Terms xmlns="http://schemas.microsoft.com/office/infopath/2007/PartnerControls"/>
    </lcf76f155ced4ddcb4097134ff3c332f>
    <TaxCatchAll xmlns="4c43e23b-7550-40e5-b14f-907e68b7e3ea" xsi:nil="true"/>
  </documentManagement>
</p:properties>
</file>

<file path=customXml/itemProps1.xml><?xml version="1.0" encoding="utf-8"?>
<ds:datastoreItem xmlns:ds="http://schemas.openxmlformats.org/officeDocument/2006/customXml" ds:itemID="{E32D98E8-FDA6-44F4-BAE5-1A90B703ABDD}">
  <ds:schemaRefs>
    <ds:schemaRef ds:uri="http://schemas.microsoft.com/sharepoint/v3/contenttype/forms"/>
  </ds:schemaRefs>
</ds:datastoreItem>
</file>

<file path=customXml/itemProps2.xml><?xml version="1.0" encoding="utf-8"?>
<ds:datastoreItem xmlns:ds="http://schemas.openxmlformats.org/officeDocument/2006/customXml" ds:itemID="{397BB115-690D-42DE-973A-9623FC6A50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ecf5a6-351e-485e-bf8e-4b9d897db52c"/>
    <ds:schemaRef ds:uri="4c43e23b-7550-40e5-b14f-907e68b7e3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AEC12F-F033-438E-98BD-2E49A7DBE6DA}">
  <ds:schemaRefs>
    <ds:schemaRef ds:uri="http://schemas.microsoft.com/office/2006/metadata/properties"/>
    <ds:schemaRef ds:uri="http://schemas.microsoft.com/office/infopath/2007/PartnerControls"/>
    <ds:schemaRef ds:uri="3becf5a6-351e-485e-bf8e-4b9d897db52c"/>
    <ds:schemaRef ds:uri="4c43e23b-7550-40e5-b14f-907e68b7e3e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Main</vt:lpstr>
      <vt:lpstr>Optional</vt:lpstr>
      <vt:lpstr>Info_Euro_Exchange_Rate_July_2024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Laluyan, Dewi Citra GIZ ID</cp:lastModifiedBy>
  <cp:revision/>
  <dcterms:created xsi:type="dcterms:W3CDTF">2012-05-12T14:03:50Z</dcterms:created>
  <dcterms:modified xsi:type="dcterms:W3CDTF">2025-07-02T09:11:35Z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0x01010088BCA80377A71A4F8D7B772AF9880ADF</vt:lpwstr>
  </property>
  <property fmtid="{D5CDD505-2E9C-101B-9397-08002B2CF9AE}" pid="3" name="MediaServiceImageTags">
    <vt:lpwstr/>
  </property>
</Properties>
</file>